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zd9\Desktop\"/>
    </mc:Choice>
  </mc:AlternateContent>
  <bookViews>
    <workbookView xWindow="0" yWindow="0" windowWidth="0" windowHeight="0"/>
  </bookViews>
  <sheets>
    <sheet name="Rekapitulace stavby" sheetId="1" r:id="rId1"/>
    <sheet name="SO - 01 - OPRAVA OPEVNĚNÍ..." sheetId="2" r:id="rId2"/>
    <sheet name="SO - 02 - OPRAVA OPEVNĚNÍ..." sheetId="3" r:id="rId3"/>
    <sheet name="SO - 03 - OPRAVA OPEVNĚNÍ..." sheetId="4" r:id="rId4"/>
    <sheet name="SO - 04 - OPRAVA OPEVNĚNÍ..." sheetId="5" r:id="rId5"/>
    <sheet name="SO - 05 - VEGETAČNÍ ÚPRAVY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- 01 - OPRAVA OPEVNĚNÍ...'!$C$119:$K$190</definedName>
    <definedName name="_xlnm.Print_Area" localSheetId="1">'SO - 01 - OPRAVA OPEVNĚNÍ...'!$C$4:$J$76,'SO - 01 - OPRAVA OPEVNĚNÍ...'!$C$82:$J$101,'SO - 01 - OPRAVA OPEVNĚNÍ...'!$C$107:$J$190</definedName>
    <definedName name="_xlnm.Print_Titles" localSheetId="1">'SO - 01 - OPRAVA OPEVNĚNÍ...'!$119:$119</definedName>
    <definedName name="_xlnm._FilterDatabase" localSheetId="2" hidden="1">'SO - 02 - OPRAVA OPEVNĚNÍ...'!$C$119:$K$189</definedName>
    <definedName name="_xlnm.Print_Area" localSheetId="2">'SO - 02 - OPRAVA OPEVNĚNÍ...'!$C$4:$J$76,'SO - 02 - OPRAVA OPEVNĚNÍ...'!$C$82:$J$101,'SO - 02 - OPRAVA OPEVNĚNÍ...'!$C$107:$J$189</definedName>
    <definedName name="_xlnm.Print_Titles" localSheetId="2">'SO - 02 - OPRAVA OPEVNĚNÍ...'!$119:$119</definedName>
    <definedName name="_xlnm._FilterDatabase" localSheetId="3" hidden="1">'SO - 03 - OPRAVA OPEVNĚNÍ...'!$C$119:$K$189</definedName>
    <definedName name="_xlnm.Print_Area" localSheetId="3">'SO - 03 - OPRAVA OPEVNĚNÍ...'!$C$4:$J$76,'SO - 03 - OPRAVA OPEVNĚNÍ...'!$C$82:$J$101,'SO - 03 - OPRAVA OPEVNĚNÍ...'!$C$107:$J$189</definedName>
    <definedName name="_xlnm.Print_Titles" localSheetId="3">'SO - 03 - OPRAVA OPEVNĚNÍ...'!$119:$119</definedName>
    <definedName name="_xlnm._FilterDatabase" localSheetId="4" hidden="1">'SO - 04 - OPRAVA OPEVNĚNÍ...'!$C$119:$K$189</definedName>
    <definedName name="_xlnm.Print_Area" localSheetId="4">'SO - 04 - OPRAVA OPEVNĚNÍ...'!$C$4:$J$76,'SO - 04 - OPRAVA OPEVNĚNÍ...'!$C$82:$J$101,'SO - 04 - OPRAVA OPEVNĚNÍ...'!$C$107:$J$189</definedName>
    <definedName name="_xlnm.Print_Titles" localSheetId="4">'SO - 04 - OPRAVA OPEVNĚNÍ...'!$119:$119</definedName>
    <definedName name="_xlnm._FilterDatabase" localSheetId="5" hidden="1">'SO - 05 - VEGETAČNÍ ÚPRAVY'!$C$120:$K$260</definedName>
    <definedName name="_xlnm.Print_Area" localSheetId="5">'SO - 05 - VEGETAČNÍ ÚPRAVY'!$C$4:$J$76,'SO - 05 - VEGETAČNÍ ÚPRAVY'!$C$82:$J$102,'SO - 05 - VEGETAČNÍ ÚPRAVY'!$C$108:$J$260</definedName>
    <definedName name="_xlnm.Print_Titles" localSheetId="5">'SO - 05 - VEGETAČNÍ ÚPRAVY'!$120:$120</definedName>
    <definedName name="_xlnm._FilterDatabase" localSheetId="6" hidden="1">'VRN - VEDLEJŠÍ ROZPOČTOVÉ...'!$C$116:$K$137</definedName>
    <definedName name="_xlnm.Print_Area" localSheetId="6">'VRN - VEDLEJŠÍ ROZPOČTOVÉ...'!$C$4:$J$76,'VRN - VEDLEJŠÍ ROZPOČTOVÉ...'!$C$82:$J$98,'VRN - VEDLEJŠÍ ROZPOČTOVÉ...'!$C$104:$J$137</definedName>
    <definedName name="_xlnm.Print_Titles" localSheetId="6">'VRN - VEDLEJŠÍ ROZPOČTOVÉ...'!$116:$116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6" r="J37"/>
  <c r="J36"/>
  <c i="1" r="AY99"/>
  <c i="6" r="J35"/>
  <c i="1" r="AX99"/>
  <c i="6"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4"/>
  <c r="BH164"/>
  <c r="BG164"/>
  <c r="BF164"/>
  <c r="T164"/>
  <c r="R164"/>
  <c r="P164"/>
  <c r="BI157"/>
  <c r="BH157"/>
  <c r="BG157"/>
  <c r="BF157"/>
  <c r="T157"/>
  <c r="R157"/>
  <c r="P157"/>
  <c r="BI146"/>
  <c r="BH146"/>
  <c r="BG146"/>
  <c r="BF146"/>
  <c r="T146"/>
  <c r="R146"/>
  <c r="P146"/>
  <c r="BI139"/>
  <c r="BH139"/>
  <c r="BG139"/>
  <c r="BF139"/>
  <c r="T139"/>
  <c r="R139"/>
  <c r="P139"/>
  <c r="BI128"/>
  <c r="BH128"/>
  <c r="BG128"/>
  <c r="BF128"/>
  <c r="T128"/>
  <c r="R128"/>
  <c r="P128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111"/>
  <c i="5" r="J37"/>
  <c r="J36"/>
  <c i="1" r="AY98"/>
  <c i="5" r="J35"/>
  <c i="1" r="AX98"/>
  <c i="5"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89"/>
  <c r="E7"/>
  <c r="E110"/>
  <c i="4" r="P168"/>
  <c r="J37"/>
  <c r="J36"/>
  <c i="1" r="AY97"/>
  <c i="4" r="J35"/>
  <c i="1" r="AX97"/>
  <c i="4"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92"/>
  <c r="J17"/>
  <c r="J12"/>
  <c r="J89"/>
  <c r="E7"/>
  <c r="E110"/>
  <c i="3" r="J37"/>
  <c r="J36"/>
  <c i="1" r="AY96"/>
  <c i="3" r="J35"/>
  <c i="1" r="AX96"/>
  <c i="3"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2" r="J37"/>
  <c r="J36"/>
  <c i="1" r="AY95"/>
  <c i="2" r="J35"/>
  <c i="1" r="AX95"/>
  <c i="2" r="BI189"/>
  <c r="BH189"/>
  <c r="BG189"/>
  <c r="BF189"/>
  <c r="T189"/>
  <c r="R189"/>
  <c r="P189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110"/>
  <c i="1" r="L90"/>
  <c r="AM90"/>
  <c r="AM89"/>
  <c r="L89"/>
  <c r="AM87"/>
  <c r="L87"/>
  <c r="L85"/>
  <c r="L84"/>
  <c i="7" r="BK137"/>
  <c r="J137"/>
  <c r="BK136"/>
  <c r="J136"/>
  <c r="BK135"/>
  <c r="J135"/>
  <c r="BK134"/>
  <c r="BK133"/>
  <c r="J133"/>
  <c r="BK132"/>
  <c r="J132"/>
  <c r="BK131"/>
  <c r="BK130"/>
  <c r="J130"/>
  <c r="J128"/>
  <c r="BK127"/>
  <c r="BK126"/>
  <c r="J126"/>
  <c r="J125"/>
  <c r="J124"/>
  <c r="BK123"/>
  <c r="J121"/>
  <c i="6" r="J256"/>
  <c r="BK251"/>
  <c r="BK246"/>
  <c r="BK244"/>
  <c r="J238"/>
  <c r="J236"/>
  <c r="BK208"/>
  <c r="BK198"/>
  <c r="BK184"/>
  <c r="BK180"/>
  <c r="BK157"/>
  <c i="2" r="J187"/>
  <c r="BK176"/>
  <c r="J169"/>
  <c r="BK164"/>
  <c r="J135"/>
  <c r="J130"/>
  <c r="BK123"/>
  <c i="7" r="BK128"/>
  <c r="J127"/>
  <c r="BK125"/>
  <c r="BK124"/>
  <c r="BK119"/>
  <c i="6" r="J250"/>
  <c r="J249"/>
  <c r="BK233"/>
  <c r="J225"/>
  <c r="J221"/>
  <c r="J217"/>
  <c r="BK196"/>
  <c r="BK146"/>
  <c r="BK139"/>
  <c i="5" r="BK186"/>
  <c r="BK153"/>
  <c r="J137"/>
  <c r="J123"/>
  <c i="4" r="BK188"/>
  <c r="BK180"/>
  <c r="BK176"/>
  <c r="J166"/>
  <c r="BK153"/>
  <c r="BK142"/>
  <c r="J137"/>
  <c r="BK125"/>
  <c i="3" r="J169"/>
  <c r="J164"/>
  <c r="J157"/>
  <c i="2" r="J189"/>
  <c r="BK181"/>
  <c r="BK169"/>
  <c r="J148"/>
  <c r="J142"/>
  <c r="J123"/>
  <c i="7" r="J134"/>
  <c r="J119"/>
  <c i="6" r="J254"/>
  <c r="BK250"/>
  <c r="J247"/>
  <c r="BK238"/>
  <c r="J233"/>
  <c r="J222"/>
  <c r="J219"/>
  <c r="J213"/>
  <c r="J205"/>
  <c r="BK200"/>
  <c r="J196"/>
  <c r="J192"/>
  <c r="J186"/>
  <c r="J164"/>
  <c r="BK124"/>
  <c i="5" r="BK176"/>
  <c r="J169"/>
  <c r="J155"/>
  <c r="BK142"/>
  <c i="4" r="J176"/>
  <c r="J157"/>
  <c r="BK137"/>
  <c r="J135"/>
  <c r="BK130"/>
  <c r="BK123"/>
  <c i="3" r="J188"/>
  <c r="BK157"/>
  <c r="J155"/>
  <c r="J149"/>
  <c r="BK142"/>
  <c r="BK130"/>
  <c r="BK123"/>
  <c i="2" r="J166"/>
  <c r="J154"/>
  <c r="BK135"/>
  <c r="BK130"/>
  <c i="6" r="J259"/>
  <c r="BK252"/>
  <c r="J251"/>
  <c r="J246"/>
  <c r="BK236"/>
  <c r="BK229"/>
  <c r="BK223"/>
  <c r="BK209"/>
  <c r="BK207"/>
  <c r="J198"/>
  <c r="J194"/>
  <c r="BK190"/>
  <c r="J188"/>
  <c r="BK182"/>
  <c r="BK176"/>
  <c i="5" r="J188"/>
  <c r="BK180"/>
  <c r="BK130"/>
  <c r="BK125"/>
  <c i="4" r="J180"/>
  <c r="J164"/>
  <c r="J155"/>
  <c r="J153"/>
  <c r="J149"/>
  <c r="J130"/>
  <c i="3" r="J186"/>
  <c r="J180"/>
  <c r="BK169"/>
  <c r="BK166"/>
  <c r="BK146"/>
  <c r="BK135"/>
  <c r="BK125"/>
  <c i="2" r="BK187"/>
  <c r="J181"/>
  <c r="J176"/>
  <c r="BK166"/>
  <c r="J157"/>
  <c r="BK154"/>
  <c r="BK150"/>
  <c r="BK142"/>
  <c r="BK137"/>
  <c r="J125"/>
  <c i="1" r="AS94"/>
  <c i="7" r="J131"/>
  <c i="6" r="BK259"/>
  <c r="BK256"/>
  <c r="BK254"/>
  <c r="J244"/>
  <c r="J240"/>
  <c r="BK231"/>
  <c r="BK225"/>
  <c r="BK222"/>
  <c r="BK219"/>
  <c r="J215"/>
  <c r="BK211"/>
  <c r="J209"/>
  <c r="BK194"/>
  <c r="BK188"/>
  <c r="J180"/>
  <c r="BK178"/>
  <c r="J176"/>
  <c r="J171"/>
  <c r="J157"/>
  <c r="J128"/>
  <c r="J124"/>
  <c i="5" r="BK188"/>
  <c r="J180"/>
  <c r="BK166"/>
  <c r="BK157"/>
  <c r="J146"/>
  <c r="J135"/>
  <c r="J130"/>
  <c i="4" r="BK169"/>
  <c r="BK166"/>
  <c r="BK164"/>
  <c r="BK155"/>
  <c r="BK149"/>
  <c r="BK146"/>
  <c r="J142"/>
  <c r="BK135"/>
  <c i="3" r="J176"/>
  <c r="BK155"/>
  <c r="J153"/>
  <c r="J142"/>
  <c r="J137"/>
  <c r="J130"/>
  <c i="2" r="BK125"/>
  <c i="6" r="J252"/>
  <c r="BK249"/>
  <c r="BK242"/>
  <c r="J223"/>
  <c r="BK221"/>
  <c r="BK217"/>
  <c r="BK203"/>
  <c r="J190"/>
  <c r="J184"/>
  <c r="BK128"/>
  <c i="5" r="J186"/>
  <c r="BK169"/>
  <c r="J166"/>
  <c r="J149"/>
  <c r="BK137"/>
  <c r="J125"/>
  <c i="4" r="J188"/>
  <c r="J169"/>
  <c r="BK157"/>
  <c r="J146"/>
  <c r="J125"/>
  <c i="3" r="BK188"/>
  <c r="BK180"/>
  <c r="J166"/>
  <c r="BK164"/>
  <c r="BK153"/>
  <c r="J146"/>
  <c i="7" r="J123"/>
  <c r="BK121"/>
  <c i="6" r="BK248"/>
  <c r="BK247"/>
  <c r="BK240"/>
  <c r="J231"/>
  <c r="J229"/>
  <c r="BK227"/>
  <c r="BK213"/>
  <c r="J208"/>
  <c r="J207"/>
  <c r="J203"/>
  <c r="BK192"/>
  <c r="BK186"/>
  <c r="J146"/>
  <c r="J139"/>
  <c i="5" r="J164"/>
  <c r="J157"/>
  <c r="BK146"/>
  <c r="J142"/>
  <c r="BK135"/>
  <c r="BK123"/>
  <c i="4" r="BK186"/>
  <c r="J186"/>
  <c r="J123"/>
  <c i="3" r="BK186"/>
  <c r="BK176"/>
  <c r="BK149"/>
  <c r="BK137"/>
  <c r="J135"/>
  <c r="J125"/>
  <c r="J123"/>
  <c i="2" r="J150"/>
  <c r="BK148"/>
  <c r="J146"/>
  <c r="J137"/>
  <c i="6" r="J248"/>
  <c r="J242"/>
  <c r="J227"/>
  <c r="BK215"/>
  <c r="J211"/>
  <c r="BK205"/>
  <c r="J200"/>
  <c r="J182"/>
  <c r="J178"/>
  <c r="BK171"/>
  <c r="BK164"/>
  <c i="5" r="J176"/>
  <c r="BK164"/>
  <c r="BK155"/>
  <c r="J153"/>
  <c r="BK149"/>
  <c i="2" r="BK189"/>
  <c r="J164"/>
  <c r="BK157"/>
  <c r="BK146"/>
  <c l="1" r="BK168"/>
  <c r="J168"/>
  <c r="J99"/>
  <c i="5" r="P168"/>
  <c i="2" r="T122"/>
  <c r="BK186"/>
  <c r="J186"/>
  <c r="J100"/>
  <c i="3" r="T122"/>
  <c r="BK185"/>
  <c r="J185"/>
  <c r="J100"/>
  <c i="4" r="T168"/>
  <c i="5" r="BK168"/>
  <c r="J168"/>
  <c r="J99"/>
  <c r="R185"/>
  <c i="3" r="BK122"/>
  <c r="J122"/>
  <c r="J98"/>
  <c r="BK168"/>
  <c r="J168"/>
  <c r="J99"/>
  <c r="P185"/>
  <c i="4" r="P122"/>
  <c r="R185"/>
  <c i="3" r="P122"/>
  <c r="P121"/>
  <c r="P120"/>
  <c i="1" r="AU96"/>
  <c i="3" r="P168"/>
  <c r="T185"/>
  <c i="4" r="T122"/>
  <c r="T121"/>
  <c r="T120"/>
  <c r="T185"/>
  <c i="5" r="P122"/>
  <c r="P121"/>
  <c r="P120"/>
  <c i="1" r="AU98"/>
  <c i="5" r="P185"/>
  <c i="6" r="BK202"/>
  <c r="J202"/>
  <c r="J99"/>
  <c r="P235"/>
  <c i="2" r="P122"/>
  <c r="T168"/>
  <c i="3" r="R122"/>
  <c r="R185"/>
  <c i="4" r="BK168"/>
  <c r="J168"/>
  <c r="J99"/>
  <c r="BK185"/>
  <c r="J185"/>
  <c r="J100"/>
  <c i="5" r="T122"/>
  <c r="BK185"/>
  <c r="J185"/>
  <c r="J100"/>
  <c i="6" r="BK123"/>
  <c r="J123"/>
  <c r="J98"/>
  <c r="P202"/>
  <c r="BK235"/>
  <c r="J235"/>
  <c r="J100"/>
  <c i="2" r="R122"/>
  <c r="P186"/>
  <c i="3" r="T168"/>
  <c i="4" r="BK122"/>
  <c r="BK121"/>
  <c r="J121"/>
  <c r="J97"/>
  <c r="R168"/>
  <c i="5" r="T168"/>
  <c i="6" r="T123"/>
  <c r="R235"/>
  <c i="2" r="P168"/>
  <c r="T186"/>
  <c i="3" r="R168"/>
  <c i="4" r="R122"/>
  <c r="R121"/>
  <c r="R120"/>
  <c r="P185"/>
  <c i="5" r="BK122"/>
  <c r="J122"/>
  <c r="J98"/>
  <c r="R168"/>
  <c i="6" r="R123"/>
  <c r="R122"/>
  <c r="R121"/>
  <c r="T202"/>
  <c i="2" r="BK122"/>
  <c r="BK121"/>
  <c r="J121"/>
  <c r="J97"/>
  <c r="R168"/>
  <c r="R186"/>
  <c i="5" r="R122"/>
  <c r="R121"/>
  <c r="R120"/>
  <c r="T185"/>
  <c i="6" r="P123"/>
  <c r="P122"/>
  <c r="P121"/>
  <c i="1" r="AU99"/>
  <c i="6" r="R202"/>
  <c r="T235"/>
  <c i="7" r="BK118"/>
  <c r="J118"/>
  <c r="J97"/>
  <c r="P118"/>
  <c r="P117"/>
  <c i="1" r="AU100"/>
  <c i="7" r="R118"/>
  <c r="R117"/>
  <c r="T118"/>
  <c r="T117"/>
  <c i="2" r="BE169"/>
  <c r="BE176"/>
  <c r="BE181"/>
  <c i="5" r="BE146"/>
  <c r="BE157"/>
  <c r="BE166"/>
  <c r="BE180"/>
  <c i="6" r="BE192"/>
  <c r="BE196"/>
  <c r="BE229"/>
  <c r="BE231"/>
  <c r="BE236"/>
  <c r="BE246"/>
  <c i="7" r="J89"/>
  <c i="2" r="E85"/>
  <c r="F117"/>
  <c r="BE135"/>
  <c r="BE142"/>
  <c r="BE150"/>
  <c i="3" r="F92"/>
  <c r="BE146"/>
  <c r="BE166"/>
  <c r="BE180"/>
  <c i="4" r="J114"/>
  <c i="5" r="E85"/>
  <c r="F92"/>
  <c r="J114"/>
  <c r="BE137"/>
  <c r="BE155"/>
  <c i="6" r="BE171"/>
  <c r="BE176"/>
  <c r="BE205"/>
  <c r="BE208"/>
  <c r="BE209"/>
  <c r="BE242"/>
  <c i="3" r="BE135"/>
  <c r="BE157"/>
  <c i="4" r="J117"/>
  <c r="BE135"/>
  <c r="BE155"/>
  <c r="BE166"/>
  <c r="BE180"/>
  <c r="BE186"/>
  <c i="5" r="J92"/>
  <c r="BE130"/>
  <c r="BE142"/>
  <c r="BE164"/>
  <c r="BE176"/>
  <c i="6" r="BE124"/>
  <c r="BE182"/>
  <c r="BE188"/>
  <c r="BE215"/>
  <c r="BE221"/>
  <c r="BE222"/>
  <c r="BE227"/>
  <c r="BE247"/>
  <c r="BE248"/>
  <c i="2" r="BE123"/>
  <c r="BE130"/>
  <c i="3" r="BE123"/>
  <c r="BE169"/>
  <c r="BE188"/>
  <c i="4" r="BE125"/>
  <c r="BE130"/>
  <c r="BE137"/>
  <c r="BE142"/>
  <c r="BE157"/>
  <c r="BE188"/>
  <c i="5" r="BE125"/>
  <c r="BE149"/>
  <c r="BE169"/>
  <c i="6" r="J89"/>
  <c r="J118"/>
  <c r="BE200"/>
  <c r="BE203"/>
  <c r="BE211"/>
  <c r="BE244"/>
  <c i="2" r="J89"/>
  <c r="J92"/>
  <c r="BE146"/>
  <c r="BE148"/>
  <c i="3" r="J92"/>
  <c r="BE130"/>
  <c r="BE142"/>
  <c r="BE153"/>
  <c r="BE164"/>
  <c r="BE176"/>
  <c i="4" r="E85"/>
  <c r="F117"/>
  <c r="BE176"/>
  <c i="5" r="BE123"/>
  <c r="BE135"/>
  <c r="BE188"/>
  <c i="6" r="BE139"/>
  <c r="BE180"/>
  <c r="BE184"/>
  <c r="BE213"/>
  <c r="BE217"/>
  <c r="BE219"/>
  <c r="BE233"/>
  <c r="BK258"/>
  <c r="J258"/>
  <c r="J101"/>
  <c i="7" r="BE132"/>
  <c i="2" r="BE125"/>
  <c i="3" r="J89"/>
  <c r="BE125"/>
  <c r="BE137"/>
  <c r="BE186"/>
  <c i="4" r="BE153"/>
  <c r="BE164"/>
  <c r="BE169"/>
  <c i="5" r="BE153"/>
  <c r="BE186"/>
  <c i="6" r="E85"/>
  <c r="BE146"/>
  <c r="BE186"/>
  <c r="BE190"/>
  <c r="BE223"/>
  <c r="BE249"/>
  <c r="BE252"/>
  <c r="BE256"/>
  <c i="7" r="E85"/>
  <c r="F92"/>
  <c r="BE119"/>
  <c r="BE121"/>
  <c r="BE133"/>
  <c i="2" r="BE157"/>
  <c r="BE164"/>
  <c r="BE166"/>
  <c r="BE187"/>
  <c i="3" r="E85"/>
  <c r="BE149"/>
  <c r="BE155"/>
  <c i="4" r="BE123"/>
  <c r="BE146"/>
  <c r="BE149"/>
  <c i="6" r="BE128"/>
  <c r="BE157"/>
  <c r="BE164"/>
  <c r="BE178"/>
  <c r="BE194"/>
  <c r="BE198"/>
  <c r="BE207"/>
  <c r="BE251"/>
  <c r="BE259"/>
  <c i="7" r="BE123"/>
  <c r="BE127"/>
  <c i="2" r="BE137"/>
  <c r="BE154"/>
  <c r="BE189"/>
  <c i="6" r="F92"/>
  <c r="BE225"/>
  <c r="BE238"/>
  <c r="BE240"/>
  <c r="BE250"/>
  <c r="BE254"/>
  <c i="7" r="J92"/>
  <c r="BE124"/>
  <c r="BE125"/>
  <c r="BE126"/>
  <c r="BE128"/>
  <c r="BE130"/>
  <c r="BE131"/>
  <c r="BE134"/>
  <c r="BE135"/>
  <c r="BE136"/>
  <c r="BE137"/>
  <c i="2" r="F34"/>
  <c i="1" r="BA95"/>
  <c i="7" r="F36"/>
  <c i="1" r="BC100"/>
  <c i="3" r="F37"/>
  <c i="1" r="BD96"/>
  <c i="6" r="J34"/>
  <c i="1" r="AW99"/>
  <c i="2" r="F37"/>
  <c i="1" r="BD95"/>
  <c i="2" r="J34"/>
  <c i="1" r="AW95"/>
  <c i="6" r="F37"/>
  <c i="1" r="BD99"/>
  <c i="4" r="F36"/>
  <c i="1" r="BC97"/>
  <c i="4" r="F35"/>
  <c i="1" r="BB97"/>
  <c i="5" r="F35"/>
  <c i="1" r="BB98"/>
  <c i="2" r="F36"/>
  <c i="1" r="BC95"/>
  <c i="6" r="F35"/>
  <c i="1" r="BB99"/>
  <c i="6" r="F34"/>
  <c i="1" r="BA99"/>
  <c i="7" r="J34"/>
  <c i="1" r="AW100"/>
  <c i="4" r="J34"/>
  <c i="1" r="AW97"/>
  <c i="3" r="F35"/>
  <c i="1" r="BB96"/>
  <c i="3" r="J34"/>
  <c i="1" r="AW96"/>
  <c i="7" r="F37"/>
  <c i="1" r="BD100"/>
  <c i="3" r="F34"/>
  <c i="1" r="BA96"/>
  <c i="6" r="F36"/>
  <c i="1" r="BC99"/>
  <c i="5" r="J34"/>
  <c i="1" r="AW98"/>
  <c i="5" r="F34"/>
  <c i="1" r="BA98"/>
  <c i="5" r="F37"/>
  <c i="1" r="BD98"/>
  <c i="3" r="F36"/>
  <c i="1" r="BC96"/>
  <c i="7" r="F35"/>
  <c i="1" r="BB100"/>
  <c i="5" r="F36"/>
  <c i="1" r="BC98"/>
  <c i="4" r="F34"/>
  <c i="1" r="BA97"/>
  <c i="4" r="F37"/>
  <c i="1" r="BD97"/>
  <c i="2" r="F35"/>
  <c i="1" r="BB95"/>
  <c i="7" r="F34"/>
  <c i="1" r="BA100"/>
  <c i="2" l="1" r="P121"/>
  <c r="P120"/>
  <c i="1" r="AU95"/>
  <c i="4" r="P121"/>
  <c r="P120"/>
  <c i="1" r="AU97"/>
  <c i="2" r="T121"/>
  <c r="T120"/>
  <c i="5" r="T121"/>
  <c r="T120"/>
  <c i="6" r="T122"/>
  <c r="T121"/>
  <c i="2" r="R121"/>
  <c r="R120"/>
  <c i="3" r="T121"/>
  <c r="T120"/>
  <c r="R121"/>
  <c r="R120"/>
  <c i="2" r="BK120"/>
  <c r="J120"/>
  <c r="J122"/>
  <c r="J98"/>
  <c i="5" r="BK121"/>
  <c r="J121"/>
  <c r="J97"/>
  <c i="4" r="BK120"/>
  <c r="J120"/>
  <c r="J96"/>
  <c r="J122"/>
  <c r="J98"/>
  <c i="6" r="BK122"/>
  <c r="BK121"/>
  <c r="J121"/>
  <c r="J96"/>
  <c i="3" r="BK121"/>
  <c r="BK120"/>
  <c r="J120"/>
  <c i="7" r="BK117"/>
  <c r="J117"/>
  <c r="J96"/>
  <c i="2" r="J30"/>
  <c i="1" r="AG95"/>
  <c i="2" r="J33"/>
  <c i="1" r="AV95"/>
  <c r="AT95"/>
  <c i="4" r="F33"/>
  <c i="1" r="AZ97"/>
  <c i="5" r="J33"/>
  <c i="1" r="AV98"/>
  <c r="AT98"/>
  <c r="BC94"/>
  <c r="AY94"/>
  <c r="BB94"/>
  <c r="AX94"/>
  <c i="7" r="J33"/>
  <c i="1" r="AV100"/>
  <c r="AT100"/>
  <c r="BD94"/>
  <c r="W33"/>
  <c i="6" r="F33"/>
  <c i="1" r="AZ99"/>
  <c i="2" r="F33"/>
  <c i="1" r="AZ95"/>
  <c i="3" r="F33"/>
  <c i="1" r="AZ96"/>
  <c i="7" r="F33"/>
  <c i="1" r="AZ100"/>
  <c i="3" r="J30"/>
  <c i="1" r="AG96"/>
  <c i="3" r="J33"/>
  <c i="1" r="AV96"/>
  <c r="AT96"/>
  <c i="5" r="F33"/>
  <c i="1" r="AZ98"/>
  <c i="4" r="J33"/>
  <c i="1" r="AV97"/>
  <c r="AT97"/>
  <c r="BA94"/>
  <c r="AW94"/>
  <c r="AK30"/>
  <c i="6" r="J33"/>
  <c i="1" r="AV99"/>
  <c r="AT99"/>
  <c i="3" l="1" r="J39"/>
  <c i="2" r="J39"/>
  <c i="5" r="BK120"/>
  <c r="J120"/>
  <c r="J96"/>
  <c i="3" r="J96"/>
  <c i="6" r="J122"/>
  <c r="J97"/>
  <c i="3" r="J121"/>
  <c r="J97"/>
  <c i="2" r="J96"/>
  <c i="1" r="AN95"/>
  <c r="AN96"/>
  <c r="AZ94"/>
  <c r="W29"/>
  <c r="AU94"/>
  <c r="W31"/>
  <c r="W32"/>
  <c r="W30"/>
  <c i="7" r="J30"/>
  <c i="1" r="AG100"/>
  <c r="AN100"/>
  <c i="4" r="J30"/>
  <c i="1" r="AG97"/>
  <c r="AN97"/>
  <c i="6" r="J30"/>
  <c i="1" r="AG99"/>
  <c r="AN99"/>
  <c i="7" l="1" r="J39"/>
  <c i="4" r="J39"/>
  <c i="6" r="J39"/>
  <c i="5" r="J30"/>
  <c i="1" r="AG98"/>
  <c r="AN98"/>
  <c r="AV94"/>
  <c r="AK29"/>
  <c i="5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<sst xmlns="http://schemas.openxmlformats.org/spreadsheetml/2006/main">
  <si>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</si>
  <si>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</si>
  <si>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</si>
  <si>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</si>
  <si>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</si>
  <si>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{d9d341ec-1625-4356-9758-3602d37bed87}</t>
  </si>
  <si>
    <t>0,01</t>
  </si>
  <si>
    <t>21</t>
  </si>
  <si>
    <t>0,1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</si>
  <si>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</si>
  <si>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</si>
  <si>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</si>
  <si>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</si>
  <si>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</si>
  <si>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</si>
  <si>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</si>
  <si>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</si>
  <si>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</si>
  <si>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Uherský Ostroh – oprava LB nátrží ř. km 134,600 – 135,900</t>
  </si>
  <si>
    <t>KSO:</t>
  </si>
  <si>
    <t>CC-CZ:</t>
  </si>
  <si>
    <t>Místo:</t>
  </si>
  <si>
    <t>Ostožské Předměstí</t>
  </si>
  <si>
    <t>Datum:</t>
  </si>
  <si>
    <t>27. 4. 2021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</si>
  <si>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</si>
  <si>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</si>
  <si>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</si>
  <si>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</si>
  <si>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</si>
  <si>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</si>
  <si>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</si>
  <si>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VZD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</si>
  <si>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</si>
  <si>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</si>
  <si>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</si>
  <si>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</si>
  <si>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</si>
  <si>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</si>
  <si>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</si>
  <si>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</si>
  <si>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</si>
  <si>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</si>
  <si>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</si>
  <si>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</si>
  <si>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</si>
  <si>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</si>
  <si>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</si>
  <si>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</si>
  <si>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</si>
  <si>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</si>
  <si>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</si>
  <si>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</si>
  <si>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</si>
  <si>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</si>
  <si>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</si>
  <si>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</si>
  <si>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</si>
  <si>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</si>
  <si>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</si>
  <si>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</si>
  <si>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</si>
  <si>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</si>
  <si>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</si>
  <si>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</si>
  <si>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</si>
  <si>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</si>
  <si>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</si>
  <si>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</si>
  <si>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</si>
  <si>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</si>
  <si>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</si>
  <si>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</si>
  <si>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</si>
  <si>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</si>
  <si>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</si>
  <si>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</si>
  <si>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</si>
  <si>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</si>
  <si>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</si>
  <si>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</si>
  <si>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</si>
  <si>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</si>
  <si>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OPRAVA OPEVNĚNÍ BŘEHU KORYTA V KM 0,000-0,436</t>
  </si>
  <si>
    <t>STA</t>
  </si>
  <si>
    <t>1</t>
  </si>
  <si>
    <t>{35ae68e7-3186-4956-bd4c-9241a66d5849}</t>
  </si>
  <si>
    <t>2</t>
  </si>
  <si>
    <t>SO - 02</t>
  </si>
  <si>
    <t>OPRAVA OPEVNĚNÍ BŘEHU KORYTA V KM 0,436-0,712</t>
  </si>
  <si>
    <t>{636a255a-d5d6-4ceb-9a58-3bd42956537a}</t>
  </si>
  <si>
    <t>SO - 03</t>
  </si>
  <si>
    <t>OPRAVA OPEVNĚNÍ BŘEHU KORYTA V KM 0,712-0,896</t>
  </si>
  <si>
    <t>{589810eb-1388-40a5-91f5-0a2ba5cc4c12}</t>
  </si>
  <si>
    <t>SO - 04</t>
  </si>
  <si>
    <t>OPRAVA OPEVNĚNÍ BŘEHU KORYTA V KM 0,896-1,300</t>
  </si>
  <si>
    <t>{43353696-622d-41d8-9a9d-0bca4bfd178d}</t>
  </si>
  <si>
    <t>SO - 05</t>
  </si>
  <si>
    <t>VEGETAČNÍ ÚPRAVY</t>
  </si>
  <si>
    <t>{1e7ecbc9-abe7-4d35-a4e2-731eb776c84a}</t>
  </si>
  <si>
    <t>VRN</t>
  </si>
  <si>
    <t>VEDLEJŠÍ ROZPOČTOVÉ NÁKLADY</t>
  </si>
  <si>
    <t>{9c7097c4-c356-4f91-80e6-aa604a585e0b}</t>
  </si>
  <si>
    <t>KRYCÍ LIST SOUPISU PRACÍ</t>
  </si>
  <si>
    <t>Objekt:</t>
  </si>
  <si>
    <t>SO - 01 - OPRAVA OPEVNĚNÍ BŘEHU KORYTA V KM 0,000-0,436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</si>
  <si>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</si>
  <si>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</si>
  <si>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</si>
  <si>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</si>
  <si>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</si>
  <si>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</si>
  <si>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</si>
  <si>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</si>
  <si>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</si>
  <si>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</si>
  <si>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</si>
  <si>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</si>
  <si>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</si>
  <si>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</si>
  <si>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</si>
  <si>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</si>
  <si>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</si>
  <si>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</si>
  <si>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</si>
  <si>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</si>
  <si>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</si>
  <si>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</si>
  <si>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</si>
  <si>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</si>
  <si>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</si>
  <si>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</si>
  <si>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</si>
  <si>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</si>
  <si>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v hornině třídy těžitelnosti I, skupiny 3 objem do 500 m3 strojně</t>
  </si>
  <si>
    <t>m3</t>
  </si>
  <si>
    <t>4</t>
  </si>
  <si>
    <t>-2142088919</t>
  </si>
  <si>
    <t>PP</t>
  </si>
  <si>
    <t>Odkopávky a prokopávky nezapažené strojně v hornině třídy těžitelnosti I skupiny 3 přes 100 do 500 m3</t>
  </si>
  <si>
    <t>162351103</t>
  </si>
  <si>
    <t>Vodorovné přemístění do 500 m výkopku/sypaniny z horniny třídy těžitelnosti I, skupiny 1 až 3</t>
  </si>
  <si>
    <t>-1288628562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</si>
  <si>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</si>
  <si>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VV</t>
  </si>
  <si>
    <t>300*2</t>
  </si>
  <si>
    <t>přesun na mezideponii a zpět</t>
  </si>
  <si>
    <t>3</t>
  </si>
  <si>
    <t>Součet</t>
  </si>
  <si>
    <t>167151111</t>
  </si>
  <si>
    <t>Nakládání výkopku z hornin třídy těžitelnosti I, skupiny 1 až 3 přes 100 m3</t>
  </si>
  <si>
    <t>1269207222</t>
  </si>
  <si>
    <t>Nakládání, skládání a překládání neulehlého výkopku nebo sypaniny strojně nakládání, množství přes 100 m3, z hornin třídy těžitelnosti I, skupiny 1 až 3</t>
  </si>
  <si>
    <t>ze stavby a z mezideponie</t>
  </si>
  <si>
    <t>171151103</t>
  </si>
  <si>
    <t>Uložení sypaniny z hornin soudržných do násypů zhutněných strojně</t>
  </si>
  <si>
    <t>322064849</t>
  </si>
  <si>
    <t>Uložení sypanin do násypů strojně s rozprostřením sypaniny ve vrstvách a s hrubým urovnáním zhutněných z hornin soudržných jakékoliv třídy těžitelnosti</t>
  </si>
  <si>
    <t>5</t>
  </si>
  <si>
    <t>171251201</t>
  </si>
  <si>
    <t>Uložení sypaniny na skládky nebo meziskládky</t>
  </si>
  <si>
    <t>1134425848</t>
  </si>
  <si>
    <t>Uložení sypaniny na skládky nebo meziskládky bez hutnění s upravením uložené sypaniny do předepsaného tvaru</t>
  </si>
  <si>
    <t>300</t>
  </si>
  <si>
    <t>složení na mezideponii</t>
  </si>
  <si>
    <t>6</t>
  </si>
  <si>
    <t>181951112</t>
  </si>
  <si>
    <t>Úprava pláně v hornině třídy těžitelnosti I, skupiny 1 až 3 se zhutněním strojně</t>
  </si>
  <si>
    <t>m2</t>
  </si>
  <si>
    <t>1929965318</t>
  </si>
  <si>
    <t>Úprava pláně vyrovnáním výškových rozdílů strojně v hornině třídy těžitelnosti I, skupiny 1 až 3 se zhutněním</t>
  </si>
  <si>
    <t>436*10</t>
  </si>
  <si>
    <t xml:space="preserve">úprava terénu do  původního stavu</t>
  </si>
  <si>
    <t>7</t>
  </si>
  <si>
    <t>182151111</t>
  </si>
  <si>
    <t>Svahování v zářezech v hornině třídy těžitelnosti I, skupiny 1 až 3 strojně</t>
  </si>
  <si>
    <t>1657747870</t>
  </si>
  <si>
    <t>Svahování trvalých svahů do projektovaných profilů strojně s potřebným přemístěním výkopku při svahování v zářezech v hornině třídy těžitelnosti I, skupiny 1 až 3</t>
  </si>
  <si>
    <t>8</t>
  </si>
  <si>
    <t>182251101</t>
  </si>
  <si>
    <t>Svahování násypů strojně</t>
  </si>
  <si>
    <t>603450938</t>
  </si>
  <si>
    <t>Svahování trvalých svahů do projektovaných profilů strojně s potřebným přemístěním výkopku při svahování násypů v jakékoliv hornině</t>
  </si>
  <si>
    <t>9</t>
  </si>
  <si>
    <t>181451121</t>
  </si>
  <si>
    <t>Založení lučního trávníku výsevem plochy přes 1000 m2 v rovině a ve svahu do 1:5</t>
  </si>
  <si>
    <t>-1197389465</t>
  </si>
  <si>
    <t>Založení trávníku na půdě předem připravené plochy přes 1000 m2 výsevem včetně utažení lučního v rovině nebo na svahu do 1:5</t>
  </si>
  <si>
    <t>10</t>
  </si>
  <si>
    <t>M</t>
  </si>
  <si>
    <t>00572472</t>
  </si>
  <si>
    <t>osivo směs travní krajinná-rovinná</t>
  </si>
  <si>
    <t>kg</t>
  </si>
  <si>
    <t>-2067239174</t>
  </si>
  <si>
    <t>4360*0,015 'Přepočtené koeficientem množství</t>
  </si>
  <si>
    <t>11</t>
  </si>
  <si>
    <t>R1</t>
  </si>
  <si>
    <t>D+M Příjezd na staveniště a vnitrostaveništní doprava</t>
  </si>
  <si>
    <t>m</t>
  </si>
  <si>
    <t>1346592445</t>
  </si>
  <si>
    <t>D+M Příjezd na staveniště 
Položka obsahuje:
- oprava pojížděné bermy do původního stavu, včetně všech nákladů s tímto spojených (ohumusování, urovnání, osetí, případný dovoz potřebné zeminy včetně nákladů za pořízení a potřebné manipulace atd)</t>
  </si>
  <si>
    <t>30</t>
  </si>
  <si>
    <t>příjezd</t>
  </si>
  <si>
    <t>436</t>
  </si>
  <si>
    <t>trasa podél břehu</t>
  </si>
  <si>
    <t>12</t>
  </si>
  <si>
    <t>R2</t>
  </si>
  <si>
    <t>Příplatek za využití požadovaných mechanizačních prostředků</t>
  </si>
  <si>
    <t>kpl</t>
  </si>
  <si>
    <t>1447780186</t>
  </si>
  <si>
    <t xml:space="preserve">Příplatek za využití požadovaných mechanizačních prostředků tj. po místních komunikacích bude využívána technika o maximální hmotnosti do 25t.  Stroje využívané k ukládání kamenů musí mít dostatečné vyložení - předpoklad je minimálně 16m.
</t>
  </si>
  <si>
    <t>13</t>
  </si>
  <si>
    <t>R3</t>
  </si>
  <si>
    <t>D+M Zpevnění bermy</t>
  </si>
  <si>
    <t>-2088807645</t>
  </si>
  <si>
    <t xml:space="preserve">Náklady za případné úpravy zajišťující zpevnění bermy před ujetím svahu např. zpevněním ze silničních panelů (obrátkovost) o ploše minimálně 20m2, která bude přesouvána dle potřeby.
</t>
  </si>
  <si>
    <t>Vodorovné konstrukce</t>
  </si>
  <si>
    <t>14</t>
  </si>
  <si>
    <t>462511370/R</t>
  </si>
  <si>
    <t>Zához z lomového kamene bez proštěrkování z terénu hmotnost nad 500 kg</t>
  </si>
  <si>
    <t>-24095721</t>
  </si>
  <si>
    <t xml:space="preserve">Zához z lomového kamene neupraveného záhozového  bez proštěrkování z terénu, hmotnosti jednotlivých kamenů přes 200 do 500 kg</t>
  </si>
  <si>
    <t>865</t>
  </si>
  <si>
    <t>opevnění břehu</t>
  </si>
  <si>
    <t>1,0*1,0*436</t>
  </si>
  <si>
    <t>stabilizační patka</t>
  </si>
  <si>
    <t>462519003/R</t>
  </si>
  <si>
    <t>Příplatek za urovnání ploch záhozu z lomového kamene hmotnost nad 500 kg</t>
  </si>
  <si>
    <t>-1680399723</t>
  </si>
  <si>
    <t xml:space="preserve">Zához z lomového kamene neupraveného záhozového  Příplatek k cenám za urovnání viditelných ploch záhozu z kamene, hmotnosti jednotlivých kamenů přes 200 do 500 kg</t>
  </si>
  <si>
    <t>1,0*436 + 1670</t>
  </si>
  <si>
    <t>16</t>
  </si>
  <si>
    <t>463211158/R</t>
  </si>
  <si>
    <t>Rovnanina objemu přes 3 m3 z lomového kamene tříděného hmotnosti přes 500 kg s urovnáním líce</t>
  </si>
  <si>
    <t>1023638587</t>
  </si>
  <si>
    <t>Rovnanina z lomového kamene neupraveného pro podélné i příčné objekty objemu přes 3 m3 z kamene tříděného, s urovnáním líce a vyklínováním spár úlomky kamene hmotnost jednotlivých kamenů přes 500 kg</t>
  </si>
  <si>
    <t>730</t>
  </si>
  <si>
    <t>998</t>
  </si>
  <si>
    <t>Přesun hmot</t>
  </si>
  <si>
    <t>17</t>
  </si>
  <si>
    <t>998332011</t>
  </si>
  <si>
    <t>Přesun hmot pro úpravy vodních toků a kanály</t>
  </si>
  <si>
    <t>t</t>
  </si>
  <si>
    <t>-1627446308</t>
  </si>
  <si>
    <t xml:space="preserve">Přesun hmot pro úpravy vodních toků a kanály, hráze rybníků apod.  dopravní vzdálenost do 500 m</t>
  </si>
  <si>
    <t>18</t>
  </si>
  <si>
    <t>998332091</t>
  </si>
  <si>
    <t>Příplatek k přesunu hmot pro úpravy vodních toků za zvětšený přesun do 1000 m</t>
  </si>
  <si>
    <t>-754750058</t>
  </si>
  <si>
    <t xml:space="preserve">Přesun hmot pro úpravy vodních toků a kanály, hráze rybníků apod.  Příplatek k ceně za zvětšený přesun přes vymezenou největší dopravní vzdálenost do 1 000 m</t>
  </si>
  <si>
    <t>SO - 02 - OPRAVA OPEVNĚNÍ BŘEHU KORYTA V KM 0,436-0,712</t>
  </si>
  <si>
    <t>116114999</t>
  </si>
  <si>
    <t>-202229217</t>
  </si>
  <si>
    <t>200*2</t>
  </si>
  <si>
    <t>1156696046</t>
  </si>
  <si>
    <t>-1174813223</t>
  </si>
  <si>
    <t>379755007</t>
  </si>
  <si>
    <t>200</t>
  </si>
  <si>
    <t>1973547729</t>
  </si>
  <si>
    <t>276*10</t>
  </si>
  <si>
    <t>-836133952</t>
  </si>
  <si>
    <t>2760*0,015 'Přepočtené koeficientem množství</t>
  </si>
  <si>
    <t>-1591733331</t>
  </si>
  <si>
    <t>-558317354</t>
  </si>
  <si>
    <t>-21670974</t>
  </si>
  <si>
    <t>-2082408787</t>
  </si>
  <si>
    <t>D+M Příjezd na staveniště 
Položka obsahuje:
- oprava pojížděné bermy do původního stavu, včetně všech nákladů s tímto spojených (ohumusování, vláčení, urovnání, osetí atd)</t>
  </si>
  <si>
    <t>276</t>
  </si>
  <si>
    <t>-527442692</t>
  </si>
  <si>
    <t>-67418909</t>
  </si>
  <si>
    <t>1976218781</t>
  </si>
  <si>
    <t>940</t>
  </si>
  <si>
    <t>1,0*1,0*276</t>
  </si>
  <si>
    <t>286496226</t>
  </si>
  <si>
    <t>1,0*276 + 1470</t>
  </si>
  <si>
    <t>-879714950</t>
  </si>
  <si>
    <t>520</t>
  </si>
  <si>
    <t>-739873266</t>
  </si>
  <si>
    <t>-1506916454</t>
  </si>
  <si>
    <t>SO - 03 - OPRAVA OPEVNĚNÍ BŘEHU KORYTA V KM 0,712-0,896</t>
  </si>
  <si>
    <t>-1683092024</t>
  </si>
  <si>
    <t>1271743498</t>
  </si>
  <si>
    <t>320*2</t>
  </si>
  <si>
    <t>-2119998856</t>
  </si>
  <si>
    <t>129198526</t>
  </si>
  <si>
    <t>845552847</t>
  </si>
  <si>
    <t>320</t>
  </si>
  <si>
    <t>851850710</t>
  </si>
  <si>
    <t>184*10</t>
  </si>
  <si>
    <t>1449335243</t>
  </si>
  <si>
    <t>1840*0,015 'Přepočtené koeficientem množství</t>
  </si>
  <si>
    <t>-1188422771</t>
  </si>
  <si>
    <t>-70281456</t>
  </si>
  <si>
    <t>1577321873</t>
  </si>
  <si>
    <t>326124933</t>
  </si>
  <si>
    <t>50</t>
  </si>
  <si>
    <t>příjezd přes PP hráz</t>
  </si>
  <si>
    <t>184</t>
  </si>
  <si>
    <t>806294466</t>
  </si>
  <si>
    <t>-1435845323</t>
  </si>
  <si>
    <t>-258599093</t>
  </si>
  <si>
    <t>990</t>
  </si>
  <si>
    <t>1,0*1,0*184</t>
  </si>
  <si>
    <t>-881141712</t>
  </si>
  <si>
    <t>1,0*184 + 1510</t>
  </si>
  <si>
    <t>223702134</t>
  </si>
  <si>
    <t>480</t>
  </si>
  <si>
    <t>1289899546</t>
  </si>
  <si>
    <t>-99479280</t>
  </si>
  <si>
    <t>SO - 04 - OPRAVA OPEVNĚNÍ BŘEHU KORYTA V KM 0,896-1,300</t>
  </si>
  <si>
    <t>-1397161778</t>
  </si>
  <si>
    <t>-410724819</t>
  </si>
  <si>
    <t>315*2</t>
  </si>
  <si>
    <t>-1580055475</t>
  </si>
  <si>
    <t>1123519309</t>
  </si>
  <si>
    <t>479425663</t>
  </si>
  <si>
    <t>315</t>
  </si>
  <si>
    <t>-842403891</t>
  </si>
  <si>
    <t>404*10</t>
  </si>
  <si>
    <t>305902305</t>
  </si>
  <si>
    <t>4040*0,015 'Přepočtené koeficientem množství</t>
  </si>
  <si>
    <t>1473856698</t>
  </si>
  <si>
    <t>602036136</t>
  </si>
  <si>
    <t>-1672009905</t>
  </si>
  <si>
    <t>-1832273714</t>
  </si>
  <si>
    <t>404</t>
  </si>
  <si>
    <t>1508239604</t>
  </si>
  <si>
    <t>-35831722</t>
  </si>
  <si>
    <t>164330494</t>
  </si>
  <si>
    <t>800</t>
  </si>
  <si>
    <t>1,0*1,0*404</t>
  </si>
  <si>
    <t>-213714329</t>
  </si>
  <si>
    <t>1,0*404 + 1470</t>
  </si>
  <si>
    <t>896414101</t>
  </si>
  <si>
    <t>770</t>
  </si>
  <si>
    <t>-92000896</t>
  </si>
  <si>
    <t>246228651</t>
  </si>
  <si>
    <t>SO - 05 - VEGETAČNÍ ÚPRAVY</t>
  </si>
  <si>
    <t xml:space="preserve">    01 - Výsadba stromů</t>
  </si>
  <si>
    <t xml:space="preserve">    5 - Komunikace pozemní</t>
  </si>
  <si>
    <t>111103203</t>
  </si>
  <si>
    <t>Kosení ve vegetačním období travního porostu hustého</t>
  </si>
  <si>
    <t>ha</t>
  </si>
  <si>
    <t>2037864389</t>
  </si>
  <si>
    <t>Kosení travin a vodních rostlin ve vegetačním období travního porostu hustého</t>
  </si>
  <si>
    <t>1300*10,0/10000</t>
  </si>
  <si>
    <t>příprava území</t>
  </si>
  <si>
    <t>184818231</t>
  </si>
  <si>
    <t>Ochrana kmene průměru do 300 mm bedněním výšky do 2 m</t>
  </si>
  <si>
    <t>kus</t>
  </si>
  <si>
    <t>1050745050</t>
  </si>
  <si>
    <t>Ochrana kmene bedněním před poškozením stavebním provozem zřízení včetně odstranění výšky bednění do 2 m průměru kmene do 300 mm</t>
  </si>
  <si>
    <t>č. 14 ořech královský (2x 0,2 m)</t>
  </si>
  <si>
    <t>č. 43 ořech královský (0,2 m)</t>
  </si>
  <si>
    <t>č. 44 jilm (vícekmen 5x 0,3 m)</t>
  </si>
  <si>
    <t>č. 48 ořech královský (0,15 m)</t>
  </si>
  <si>
    <t>184818232</t>
  </si>
  <si>
    <t>Ochrana kmene průměru přes 300 do 500 mm bedněním výšky do 2 m</t>
  </si>
  <si>
    <t>-2007232107</t>
  </si>
  <si>
    <t>Ochrana kmene bedněním před poškozením stavebním provozem zřízení včetně odstranění výšky bednění do 2 m průměru kmene přes 300 do 500 mm</t>
  </si>
  <si>
    <t>č. 49 vrba bílá (0,4 m)</t>
  </si>
  <si>
    <t>č. 50 vrba bílá (0,4 m)</t>
  </si>
  <si>
    <t>184818233</t>
  </si>
  <si>
    <t>Ochrana kmene průměru přes 500 do 700 mm bedněním výšky do 2 m</t>
  </si>
  <si>
    <t>647359893</t>
  </si>
  <si>
    <t>Ochrana kmene bedněním před poškozením stavebním provozem zřízení včetně odstranění výšky bednění do 2 m průměru kmene přes 500 do 700 mm</t>
  </si>
  <si>
    <t>č. 30 vrba bílá (3x 0,6 m)</t>
  </si>
  <si>
    <t>č. 44 vrba bílá (0,6 m)</t>
  </si>
  <si>
    <t>č. 53 vrba bílá (0,6 m)</t>
  </si>
  <si>
    <t>č. 54 vrba bílá (0,6 m)</t>
  </si>
  <si>
    <t>184818234</t>
  </si>
  <si>
    <t>Ochrana kmene průměru přes 700 do 900 mm bedněním výšky do 2 m</t>
  </si>
  <si>
    <t>379925013</t>
  </si>
  <si>
    <t>Ochrana kmene bedněním před poškozením stavebním provozem zřízení včetně odstranění výšky bednění do 2 m průměru kmene přes 700 do 900 mm</t>
  </si>
  <si>
    <t>č. 51 vrba bílá (0,8 m)</t>
  </si>
  <si>
    <t>č. 52 vrba bílá (0,8 m)</t>
  </si>
  <si>
    <t>184818235</t>
  </si>
  <si>
    <t>Ochrana kmene průměru přes 900 do 1100 mm bedněním výšky do 2 m</t>
  </si>
  <si>
    <t>-293264385</t>
  </si>
  <si>
    <t>Ochrana kmene bedněním před poškozením stavebním provozem zřízení včetně odstranění výšky bednění do 2 m průměru kmene přes 900 do 1100 mm</t>
  </si>
  <si>
    <t>č. 18 vrba bílá (2x 1,0 m)</t>
  </si>
  <si>
    <t>č. 26 vrba bílá (0,9 m)</t>
  </si>
  <si>
    <t>184818239</t>
  </si>
  <si>
    <t>Ochrana kmene průměru přes 1100 mm průměru kmene při výšce bednění do 2 m</t>
  </si>
  <si>
    <t>1840681286</t>
  </si>
  <si>
    <t>Ochrana kmene bedněním před poškozením stavebním provozem zřízení včetně odstranění výšky bednění do 2 m průměru kmene přes 1100 mm</t>
  </si>
  <si>
    <t>č.30 vrba bílá (1,2 m)</t>
  </si>
  <si>
    <t>185803105</t>
  </si>
  <si>
    <t>Shrabání a odvoz pokoseného travního porostu do 20 km</t>
  </si>
  <si>
    <t>-1157099110</t>
  </si>
  <si>
    <t>Shrabání a odvoz pokoseného porostu a organických naplavenin travního porostu</t>
  </si>
  <si>
    <t>111251103</t>
  </si>
  <si>
    <t>Odstranění křovin a stromů průměru kmene do 100 mm i s kořeny sklonu terénu do 1:5 z celkové plochy přes 500 m2 strojně</t>
  </si>
  <si>
    <t>-1229880877</t>
  </si>
  <si>
    <t>Odstranění křovin a stromů s odstraněním kořenů strojně průměru kmene do 100 mm v rovině nebo ve svahu sklonu terénu do 1:5, při celkové ploše přes 500 m2</t>
  </si>
  <si>
    <t>112101101</t>
  </si>
  <si>
    <t>Odstranění stromů listnatých průměru kmene do 300 mm</t>
  </si>
  <si>
    <t>490521994</t>
  </si>
  <si>
    <t>Odstranění stromů s odřezáním kmene a s odvětvením listnatých, průměru kmene přes 100 do 300 mm</t>
  </si>
  <si>
    <t>112101102</t>
  </si>
  <si>
    <t>Odstranění stromů listnatých průměru kmene do 500 mm</t>
  </si>
  <si>
    <t>1631390805</t>
  </si>
  <si>
    <t>Odstranění stromů s odřezáním kmene a s odvětvením listnatých, průměru kmene přes 300 do 500 mm</t>
  </si>
  <si>
    <t>112101103</t>
  </si>
  <si>
    <t>Odstranění stromů listnatých průměru kmene do 700 mm</t>
  </si>
  <si>
    <t>882161509</t>
  </si>
  <si>
    <t>Odstranění stromů s odřezáním kmene a s odvětvením listnatých, průměru kmene přes 500 do 700 mm</t>
  </si>
  <si>
    <t>112101104</t>
  </si>
  <si>
    <t>Odstranění stromů listnatých průměru kmene do 900 mm</t>
  </si>
  <si>
    <t>815193894</t>
  </si>
  <si>
    <t>Odstranění stromů s odřezáním kmene a s odvětvením listnatých, průměru kmene přes 700 do 900 mm</t>
  </si>
  <si>
    <t>112101105</t>
  </si>
  <si>
    <t>Odstranění stromů listnatých průměru kmene do 1100 mm</t>
  </si>
  <si>
    <t>1021403845</t>
  </si>
  <si>
    <t>Odstranění stromů s odřezáním kmene a s odvětvením listnatých, průměru kmene přes 900 do 1100 mm</t>
  </si>
  <si>
    <t>112251101</t>
  </si>
  <si>
    <t>Odstranění pařezů D do 300 mm</t>
  </si>
  <si>
    <t>-814758700</t>
  </si>
  <si>
    <t>Odstranění pařezů strojně s jejich vykopáním, vytrháním nebo odstřelením průměru přes 100 do 300 mm</t>
  </si>
  <si>
    <t>112251102</t>
  </si>
  <si>
    <t>Odstranění pařezů D do 500 mm</t>
  </si>
  <si>
    <t>-1991567797</t>
  </si>
  <si>
    <t>Odstranění pařezů strojně s jejich vykopáním, vytrháním nebo odstřelením průměru přes 300 do 500 mm</t>
  </si>
  <si>
    <t>112251103</t>
  </si>
  <si>
    <t>Odstranění pařezů D do 700 mm</t>
  </si>
  <si>
    <t>7331926</t>
  </si>
  <si>
    <t>Odstranění pařezů strojně s jejich vykopáním, vytrháním nebo odstřelením průměru přes 500 do 700 mm</t>
  </si>
  <si>
    <t>112251104</t>
  </si>
  <si>
    <t>Odstranění pařezů D do 900 mm</t>
  </si>
  <si>
    <t>812789506</t>
  </si>
  <si>
    <t>Odstranění pařezů strojně s jejich vykopáním, vytrháním nebo odstřelením průměru přes 700 do 900 mm</t>
  </si>
  <si>
    <t>19</t>
  </si>
  <si>
    <t>112251105</t>
  </si>
  <si>
    <t>Odstranění pařezů D do 1100 mm</t>
  </si>
  <si>
    <t>-1259016634</t>
  </si>
  <si>
    <t>Odstranění pařezů strojně s jejich vykopáním, vytrháním nebo odstřelením průměru přes 900 do 1100 mm</t>
  </si>
  <si>
    <t>20</t>
  </si>
  <si>
    <t>Likvidace organických zbytků (dřevo, větve, pařezy, tráva) v souladu se Zákonem o odpadech č. 185/2001 Sb. v platném znění.</t>
  </si>
  <si>
    <t>-765448645</t>
  </si>
  <si>
    <t xml:space="preserve">Likvidace organických zbytků (dřevo, větve, pařezy, tráva) v souladu se Zákonem o odpadech č. 185/2001 Sb. v platném znění.
Položka obsahuje:
- nakládání na dopravní prostředky,
- přesun po staveništi,
- odvoz na skládku,
- uložení na skládku,
- poplatek za uložení odpadu na skládce (skládkovné).
</t>
  </si>
  <si>
    <t>01</t>
  </si>
  <si>
    <t>Výsadba stromů</t>
  </si>
  <si>
    <t>183101115</t>
  </si>
  <si>
    <t>Hloubení jamek bez výměny půdy zeminy tř 1 až 4 objem do 0,4 m3 v rovině a svahu do 1:5</t>
  </si>
  <si>
    <t>-1906301860</t>
  </si>
  <si>
    <t xml:space="preserve">Hloubení jamek pro vysazování rostlin v zemině tř.1 až 4 bez výměny půdy  v rovině nebo na svahu do 1:5, objemu přes 0,125 do 0,40 m3</t>
  </si>
  <si>
    <t>22</t>
  </si>
  <si>
    <t>R9</t>
  </si>
  <si>
    <t xml:space="preserve">Výsadba dřeviny s balem D do 0,3 m do jamky se zalitím v rovině a svahu do 1:5 - včetně údržby stromů a břehového porostu dle vydaného rozhodnutí </t>
  </si>
  <si>
    <t>2009641860</t>
  </si>
  <si>
    <t xml:space="preserve">Výsadba dřeviny s balem do předem vyhloubené jamky se zalitím  v rovině nebo na svahu do 1:5, při průměru balu přes 200 do 300 mm - včetně údržby stromů a břehového porostu dle vydaného rozhodnutí </t>
  </si>
  <si>
    <t>23</t>
  </si>
  <si>
    <t>M002</t>
  </si>
  <si>
    <t>švestka domácí (Prunus domestica) 181+</t>
  </si>
  <si>
    <t>ks</t>
  </si>
  <si>
    <t>-1187297591</t>
  </si>
  <si>
    <t>24</t>
  </si>
  <si>
    <t>M004</t>
  </si>
  <si>
    <t>dub letní (Quercus robur) 181+</t>
  </si>
  <si>
    <t>-737284078</t>
  </si>
  <si>
    <t>25</t>
  </si>
  <si>
    <t>M006</t>
  </si>
  <si>
    <t>třešeň ptačí (Prunus avium) 181+</t>
  </si>
  <si>
    <t>-929705368</t>
  </si>
  <si>
    <t>Tilia cordata 181+</t>
  </si>
  <si>
    <t>26</t>
  </si>
  <si>
    <t>M005</t>
  </si>
  <si>
    <t>javor mléč (Acer platanoides) 181+</t>
  </si>
  <si>
    <t>-1947880572</t>
  </si>
  <si>
    <t>27</t>
  </si>
  <si>
    <t>M003</t>
  </si>
  <si>
    <t>lípa malolistá (Tilia cordata) 181+</t>
  </si>
  <si>
    <t>2125033337</t>
  </si>
  <si>
    <t>28</t>
  </si>
  <si>
    <t>184215123</t>
  </si>
  <si>
    <t>Ukotvení kmene dřevin dvěma kůly D do 0,1 m délky do 3 m</t>
  </si>
  <si>
    <t>-1375911495</t>
  </si>
  <si>
    <t>Ukotvení dřeviny kůly dvěma kůly, délky přes 2 do 3 m</t>
  </si>
  <si>
    <t>29</t>
  </si>
  <si>
    <t>60591257</t>
  </si>
  <si>
    <t>kůl vyvazovací dřevěný impregnovaný D 8cm dl 3m</t>
  </si>
  <si>
    <t>-1430717906</t>
  </si>
  <si>
    <t>R002</t>
  </si>
  <si>
    <t>Bavlněný úvazek</t>
  </si>
  <si>
    <t>1745030294</t>
  </si>
  <si>
    <t>31</t>
  </si>
  <si>
    <t>R003</t>
  </si>
  <si>
    <t>Hydrogel</t>
  </si>
  <si>
    <t>1977004387</t>
  </si>
  <si>
    <t>32</t>
  </si>
  <si>
    <t>R004</t>
  </si>
  <si>
    <t>Tabletové hnojivo 10g</t>
  </si>
  <si>
    <t>571850382</t>
  </si>
  <si>
    <t>33</t>
  </si>
  <si>
    <t>184813121</t>
  </si>
  <si>
    <t>Ochrana dřevin před okusem mechanicky pletivem v rovině a svahu do 1:5</t>
  </si>
  <si>
    <t>771285677</t>
  </si>
  <si>
    <t>Ochrana dřevin před okusem zvěří mechanicky v rovině nebo ve svahu do 1:5, pletivem, výšky do 2 m</t>
  </si>
  <si>
    <t>34</t>
  </si>
  <si>
    <t>184911421/R</t>
  </si>
  <si>
    <t>Mulčování rostlin štěpkou tl. do 0,1 m v rovině a svahu do 1:5</t>
  </si>
  <si>
    <t>-1768148623</t>
  </si>
  <si>
    <t>Mulčování vysazených rostlin štěpkou, tl. do 100 mm v rovině nebo na svahu do 1:5</t>
  </si>
  <si>
    <t>35</t>
  </si>
  <si>
    <t>mulč - štěpka</t>
  </si>
  <si>
    <t>-526933445</t>
  </si>
  <si>
    <t>30*0,15 'Přepočtené koeficientem množství</t>
  </si>
  <si>
    <t>36</t>
  </si>
  <si>
    <t>185804311</t>
  </si>
  <si>
    <t>Zalití rostlin vodou plocha do 20 m2</t>
  </si>
  <si>
    <t>145585675</t>
  </si>
  <si>
    <t>Zalití rostlin vodou plochy záhonů jednotlivě do 20 m2</t>
  </si>
  <si>
    <t>37</t>
  </si>
  <si>
    <t>185804312</t>
  </si>
  <si>
    <t>Zalití rostlin vodou plocha přes 20 m2</t>
  </si>
  <si>
    <t>-2086864663</t>
  </si>
  <si>
    <t>Zalití rostlin vodou plochy záhonů jednotlivě přes 20 m2</t>
  </si>
  <si>
    <t>38</t>
  </si>
  <si>
    <t>185851121</t>
  </si>
  <si>
    <t>Dovoz vody pro zálivku rostlin za vzdálenost do 1000 m</t>
  </si>
  <si>
    <t>751217907</t>
  </si>
  <si>
    <t xml:space="preserve">Dovoz vody pro zálivku rostlin  na vzdálenost do 1000 m</t>
  </si>
  <si>
    <t>Komunikace pozemní</t>
  </si>
  <si>
    <t>39</t>
  </si>
  <si>
    <t>183111114</t>
  </si>
  <si>
    <t>Hloubení jamek bez výměny půdy zeminy tř 1 až 4 objem do 0,02 m3 v rovině a svahu do 1:5</t>
  </si>
  <si>
    <t>-1182579868</t>
  </si>
  <si>
    <t xml:space="preserve">Hloubení jamek pro vysazování rostlin v zemině tř.1 až 4 bez výměny půdy  v rovině nebo na svahu do 1:5, objemu přes 0,01 do 0,02 m3</t>
  </si>
  <si>
    <t>40</t>
  </si>
  <si>
    <t>183205111</t>
  </si>
  <si>
    <t>Založení záhonu v rovině a svahu do 1:5 zemina tř 1 a 2</t>
  </si>
  <si>
    <t>-513364210</t>
  </si>
  <si>
    <t>Založení záhonu pro výsadbu rostlin v rovině nebo na svahu do 1:5 v zemině tř. 1 až 2</t>
  </si>
  <si>
    <t>41</t>
  </si>
  <si>
    <t>R11</t>
  </si>
  <si>
    <t xml:space="preserve">Výsadba dřeviny s balem D do 0,1 m do jamky se zalitím v rovině a svahu do 1:5 - včetně údržby stromů a břehového porostu dle vydaného rozhodnutí </t>
  </si>
  <si>
    <t>-1570299573</t>
  </si>
  <si>
    <t xml:space="preserve">Výsadba dřeviny s balem do předem vyhloubené jamky se zalitím  v rovině nebo na svahu do 1:5, při průměru balu do 100 mm - včetně údržby stromů a břehového porostu dle vydaného rozhodnutí </t>
  </si>
  <si>
    <t>42</t>
  </si>
  <si>
    <t>-1983612402</t>
  </si>
  <si>
    <t>43</t>
  </si>
  <si>
    <t>631301964</t>
  </si>
  <si>
    <t>15*0,15 'Přepočtené koeficientem množství</t>
  </si>
  <si>
    <t>44</t>
  </si>
  <si>
    <t>R003.1</t>
  </si>
  <si>
    <t xml:space="preserve">Tabletové hnojivo 10g  </t>
  </si>
  <si>
    <t>1353411380</t>
  </si>
  <si>
    <t>45</t>
  </si>
  <si>
    <t>2102622975</t>
  </si>
  <si>
    <t>46</t>
  </si>
  <si>
    <t>R8</t>
  </si>
  <si>
    <t>D Chemický nátěr</t>
  </si>
  <si>
    <t>1328071628</t>
  </si>
  <si>
    <t>47</t>
  </si>
  <si>
    <t>R140</t>
  </si>
  <si>
    <t>kalina obecná (Viburnum opulus) v. 40-60 cm</t>
  </si>
  <si>
    <t>-713181080</t>
  </si>
  <si>
    <t>48</t>
  </si>
  <si>
    <t>R141</t>
  </si>
  <si>
    <t>dřín obecný (Cornus mas) v. 40-60 cm</t>
  </si>
  <si>
    <t>1113196239</t>
  </si>
  <si>
    <t>49</t>
  </si>
  <si>
    <t>R143</t>
  </si>
  <si>
    <t>jeřáb obecný (Sorhus aucuparia) v. 40-60 cm</t>
  </si>
  <si>
    <t>70594745</t>
  </si>
  <si>
    <t>R10</t>
  </si>
  <si>
    <t xml:space="preserve">D+M Ochrana keřů před okusem mechanicky pletivem v rovině a svahu do 1:5 </t>
  </si>
  <si>
    <t>681832775</t>
  </si>
  <si>
    <t xml:space="preserve">Ochrana dřevin před okusem zvěří mechanicky v rovině nebo ve svahu do 1:5
Položka zahrnuje:
- dopravu a montáž,
- 2x kůl o průměru min. 6 cm, délce 1,2 m,
- pletivo, výška 1,35 m,
- spojovací materiál.
</t>
  </si>
  <si>
    <t>51</t>
  </si>
  <si>
    <t>185804311.1</t>
  </si>
  <si>
    <t>1105596869</t>
  </si>
  <si>
    <t>52</t>
  </si>
  <si>
    <t>-1931496366</t>
  </si>
  <si>
    <t>53</t>
  </si>
  <si>
    <t>998231311</t>
  </si>
  <si>
    <t>Přesun hmot pro sadovnické a krajinářské úpravy vodorovně do 5000 m</t>
  </si>
  <si>
    <t>392869254</t>
  </si>
  <si>
    <t>Přesun hmot pro sadovnické a krajinářské úpravy - strojně dopravní vzdálenost do 5000 m</t>
  </si>
  <si>
    <t>VRN - VEDLEJŠÍ ROZPOČTOVÉ NÁKLADY</t>
  </si>
  <si>
    <t>VRN - Vedlejší rozpočtové náklady</t>
  </si>
  <si>
    <t>Vedlejší rozpočtové náklady</t>
  </si>
  <si>
    <t>VRN/R1</t>
  </si>
  <si>
    <t>Zajištění a zabezpečení staveniště, zřízení a likvidace zajištění staveniště, včetně případných přípojek, přístupů deponii apod.</t>
  </si>
  <si>
    <t>Kpl</t>
  </si>
  <si>
    <t>-600961526</t>
  </si>
  <si>
    <t>VRN/R17</t>
  </si>
  <si>
    <t>Uvedení všech ploch využitých stavbou do původního stavu včetně protokolárního převzetí</t>
  </si>
  <si>
    <t>1197404151</t>
  </si>
  <si>
    <t>V rámci položky se jedná o srovnání terénu, ohumusování, vláčení a osetí dotčených ploch TTP.V rámci položky je také oprava příjezdových komunikací asfaltových.</t>
  </si>
  <si>
    <t>VRN/R2</t>
  </si>
  <si>
    <t>Vytyčení stavby odborně způsobilou osobou v oboru zeměměřictví</t>
  </si>
  <si>
    <t>-2032445006</t>
  </si>
  <si>
    <t>VRN/R3</t>
  </si>
  <si>
    <t xml:space="preserve">Zpracování a předání dokumentace skutečného provedení stavby </t>
  </si>
  <si>
    <t>1432993221</t>
  </si>
  <si>
    <t>VRN/R4</t>
  </si>
  <si>
    <t>Zaměření skutečného provedení stavby odborně způsobilou osobou v oboru zeměměřictví</t>
  </si>
  <si>
    <t>310305927</t>
  </si>
  <si>
    <t>VRN/R6</t>
  </si>
  <si>
    <t>Pasportizace všech přístupových tras a pozemků pro mezideponie a zařízení staveniště</t>
  </si>
  <si>
    <t>-1510282457</t>
  </si>
  <si>
    <t>VRN/R7</t>
  </si>
  <si>
    <t>Dopravní značení</t>
  </si>
  <si>
    <t>-1808083409</t>
  </si>
  <si>
    <t>VRN/R8</t>
  </si>
  <si>
    <t>Příjezd na staveniště (dočasné sjezdy ze silničních panelů)</t>
  </si>
  <si>
    <t>2071472168</t>
  </si>
  <si>
    <t>D+M Příjezd na staveniště 
Položka obsahuje:
- dopravu materiálu včetně přesunu po staveništi,
- betonový silniční panel 3000x1000x150 mm, v ploše 90m2
- štěrkový podsyp tl. 0,2 m, v ploše 90m2
- odstranění dočasné konstrukce,</t>
  </si>
  <si>
    <t>VRN/R9</t>
  </si>
  <si>
    <t>Čištění komunikací a sjezdů vč. čištění aut</t>
  </si>
  <si>
    <t>1025624448</t>
  </si>
  <si>
    <t>VRN/R10</t>
  </si>
  <si>
    <t>Zpracování povodňového plánu</t>
  </si>
  <si>
    <t>-530342110</t>
  </si>
  <si>
    <t>VRN/R11</t>
  </si>
  <si>
    <t>Zpracování havarijního plánu</t>
  </si>
  <si>
    <t>-1676763998</t>
  </si>
  <si>
    <t>VRN/R12</t>
  </si>
  <si>
    <t>Zajištění umístění štítku a stejnopisu oznámení o zahájení prací oblastnímu inspektorátu práce na viditelném místě u vstupu na staveniště</t>
  </si>
  <si>
    <t>-2136214725</t>
  </si>
  <si>
    <t>VRN/R13</t>
  </si>
  <si>
    <t>Oprava použitých silnic a sjezdů, uvedení do původního stavu</t>
  </si>
  <si>
    <t>-1691954316</t>
  </si>
  <si>
    <t>VRN/R14</t>
  </si>
  <si>
    <t>Vytyčení inženýrských sítí</t>
  </si>
  <si>
    <t>802958757</t>
  </si>
  <si>
    <t>VRN/R15</t>
  </si>
  <si>
    <t>Zajištění ochrany stromů</t>
  </si>
  <si>
    <t>-1095648838</t>
  </si>
  <si>
    <t>VRN/R16</t>
  </si>
  <si>
    <t>Aktualizace plánu BOZP</t>
  </si>
  <si>
    <t>2050730487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</si>
</sst>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16</v>
      </c>
      <c r="BS5" s="17" t="s">
        <v>6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8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8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2023/21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Morava, Uherský Ostroh – oprava LB nátrží ř. km 134,600 – 135,900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Ostožské Předměstí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27. 4. 2021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VZD INVEST, s.r.o.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ROUND(SUM(AS95:AS100),1)</f>
        <v>0</v>
      </c>
      <c r="AT94" s="114">
        <f>ROUND(SUM(AV94:AW94),1)</f>
        <v>0</v>
      </c>
      <c r="AU94" s="115">
        <f>ROUND(SUM(AU95:AU100),5)</f>
        <v>0</v>
      </c>
      <c r="AV94" s="114">
        <f>ROUND(AZ94*L29,1)</f>
        <v>0</v>
      </c>
      <c r="AW94" s="114">
        <f>ROUND(BA94*L30,1)</f>
        <v>0</v>
      </c>
      <c r="AX94" s="114">
        <f>ROUND(BB94*L29,1)</f>
        <v>0</v>
      </c>
      <c r="AY94" s="114">
        <f>ROUND(BC94*L30,1)</f>
        <v>0</v>
      </c>
      <c r="AZ94" s="114">
        <f>ROUND(SUM(AZ95:AZ100),1)</f>
        <v>0</v>
      </c>
      <c r="BA94" s="114">
        <f>ROUND(SUM(BA95:BA100),1)</f>
        <v>0</v>
      </c>
      <c r="BB94" s="114">
        <f>ROUND(SUM(BB95:BB100),1)</f>
        <v>0</v>
      </c>
      <c r="BC94" s="114">
        <f>ROUND(SUM(BC95:BC100),1)</f>
        <v>0</v>
      </c>
      <c r="BD94" s="116">
        <f>ROUND(SUM(BD95:BD100),1)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- 01 - OPRAVA OPEVNĚNÍ...'!J30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ROUND(SUM(AV95:AW95),1)</f>
        <v>0</v>
      </c>
      <c r="AU95" s="129">
        <f>'SO - 01 - OPRAVA OPEVNĚNÍ...'!P120</f>
        <v>0</v>
      </c>
      <c r="AV95" s="128">
        <f>'SO - 01 - OPRAVA OPEVNĚNÍ...'!J33</f>
        <v>0</v>
      </c>
      <c r="AW95" s="128">
        <f>'SO - 01 - OPRAVA OPEVNĚNÍ...'!J34</f>
        <v>0</v>
      </c>
      <c r="AX95" s="128">
        <f>'SO - 01 - OPRAVA OPEVNĚNÍ...'!J35</f>
        <v>0</v>
      </c>
      <c r="AY95" s="128">
        <f>'SO - 01 - OPRAVA OPEVNĚNÍ...'!J36</f>
        <v>0</v>
      </c>
      <c r="AZ95" s="128">
        <f>'SO - 01 - OPRAVA OPEVNĚNÍ...'!F33</f>
        <v>0</v>
      </c>
      <c r="BA95" s="128">
        <f>'SO - 01 - OPRAVA OPEVNĚNÍ...'!F34</f>
        <v>0</v>
      </c>
      <c r="BB95" s="128">
        <f>'SO - 01 - OPRAVA OPEVNĚNÍ...'!F35</f>
        <v>0</v>
      </c>
      <c r="BC95" s="128">
        <f>'SO - 01 - OPRAVA OPEVNĚNÍ...'!F36</f>
        <v>0</v>
      </c>
      <c r="BD95" s="130">
        <f>'SO - 01 - OPRAVA OPEVNĚNÍ...'!F37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- 02 - OPRAVA OPEVNĚNÍ...'!J30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ROUND(SUM(AV96:AW96),1)</f>
        <v>0</v>
      </c>
      <c r="AU96" s="129">
        <f>'SO - 02 - OPRAVA OPEVNĚNÍ...'!P120</f>
        <v>0</v>
      </c>
      <c r="AV96" s="128">
        <f>'SO - 02 - OPRAVA OPEVNĚNÍ...'!J33</f>
        <v>0</v>
      </c>
      <c r="AW96" s="128">
        <f>'SO - 02 - OPRAVA OPEVNĚNÍ...'!J34</f>
        <v>0</v>
      </c>
      <c r="AX96" s="128">
        <f>'SO - 02 - OPRAVA OPEVNĚNÍ...'!J35</f>
        <v>0</v>
      </c>
      <c r="AY96" s="128">
        <f>'SO - 02 - OPRAVA OPEVNĚNÍ...'!J36</f>
        <v>0</v>
      </c>
      <c r="AZ96" s="128">
        <f>'SO - 02 - OPRAVA OPEVNĚNÍ...'!F33</f>
        <v>0</v>
      </c>
      <c r="BA96" s="128">
        <f>'SO - 02 - OPRAVA OPEVNĚNÍ...'!F34</f>
        <v>0</v>
      </c>
      <c r="BB96" s="128">
        <f>'SO - 02 - OPRAVA OPEVNĚNÍ...'!F35</f>
        <v>0</v>
      </c>
      <c r="BC96" s="128">
        <f>'SO - 02 - OPRAVA OPEVNĚNÍ...'!F36</f>
        <v>0</v>
      </c>
      <c r="BD96" s="130">
        <f>'SO - 02 - OPRAVA OPEVNĚNÍ...'!F37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- 03 - OPRAVA OPEVNĚNÍ...'!J30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ROUND(SUM(AV97:AW97),1)</f>
        <v>0</v>
      </c>
      <c r="AU97" s="129">
        <f>'SO - 03 - OPRAVA OPEVNĚNÍ...'!P120</f>
        <v>0</v>
      </c>
      <c r="AV97" s="128">
        <f>'SO - 03 - OPRAVA OPEVNĚNÍ...'!J33</f>
        <v>0</v>
      </c>
      <c r="AW97" s="128">
        <f>'SO - 03 - OPRAVA OPEVNĚNÍ...'!J34</f>
        <v>0</v>
      </c>
      <c r="AX97" s="128">
        <f>'SO - 03 - OPRAVA OPEVNĚNÍ...'!J35</f>
        <v>0</v>
      </c>
      <c r="AY97" s="128">
        <f>'SO - 03 - OPRAVA OPEVNĚNÍ...'!J36</f>
        <v>0</v>
      </c>
      <c r="AZ97" s="128">
        <f>'SO - 03 - OPRAVA OPEVNĚNÍ...'!F33</f>
        <v>0</v>
      </c>
      <c r="BA97" s="128">
        <f>'SO - 03 - OPRAVA OPEVNĚNÍ...'!F34</f>
        <v>0</v>
      </c>
      <c r="BB97" s="128">
        <f>'SO - 03 - OPRAVA OPEVNĚNÍ...'!F35</f>
        <v>0</v>
      </c>
      <c r="BC97" s="128">
        <f>'SO - 03 - OPRAVA OPEVNĚNÍ...'!F36</f>
        <v>0</v>
      </c>
      <c r="BD97" s="130">
        <f>'SO - 03 - OPRAVA OPEVNĚNÍ...'!F37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24.7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- 04 - OPRAVA OPEVNĚNÍ...'!J30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ROUND(SUM(AV98:AW98),1)</f>
        <v>0</v>
      </c>
      <c r="AU98" s="129">
        <f>'SO - 04 - OPRAVA OPEVNĚNÍ...'!P120</f>
        <v>0</v>
      </c>
      <c r="AV98" s="128">
        <f>'SO - 04 - OPRAVA OPEVNĚNÍ...'!J33</f>
        <v>0</v>
      </c>
      <c r="AW98" s="128">
        <f>'SO - 04 - OPRAVA OPEVNĚNÍ...'!J34</f>
        <v>0</v>
      </c>
      <c r="AX98" s="128">
        <f>'SO - 04 - OPRAVA OPEVNĚNÍ...'!J35</f>
        <v>0</v>
      </c>
      <c r="AY98" s="128">
        <f>'SO - 04 - OPRAVA OPEVNĚNÍ...'!J36</f>
        <v>0</v>
      </c>
      <c r="AZ98" s="128">
        <f>'SO - 04 - OPRAVA OPEVNĚNÍ...'!F33</f>
        <v>0</v>
      </c>
      <c r="BA98" s="128">
        <f>'SO - 04 - OPRAVA OPEVNĚNÍ...'!F34</f>
        <v>0</v>
      </c>
      <c r="BB98" s="128">
        <f>'SO - 04 - OPRAVA OPEVNĚNÍ...'!F35</f>
        <v>0</v>
      </c>
      <c r="BC98" s="128">
        <f>'SO - 04 - OPRAVA OPEVNĚNÍ...'!F36</f>
        <v>0</v>
      </c>
      <c r="BD98" s="130">
        <f>'SO - 04 - OPRAVA OPEVNĚNÍ...'!F37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7" customFormat="1" ht="24.75" customHeight="1">
      <c r="A99" s="119" t="s">
        <v>81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- 05 - VEGETAČNÍ ÚPRAVY'!J30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ROUND(SUM(AV99:AW99),1)</f>
        <v>0</v>
      </c>
      <c r="AU99" s="129">
        <f>'SO - 05 - VEGETAČNÍ ÚPRAVY'!P121</f>
        <v>0</v>
      </c>
      <c r="AV99" s="128">
        <f>'SO - 05 - VEGETAČNÍ ÚPRAVY'!J33</f>
        <v>0</v>
      </c>
      <c r="AW99" s="128">
        <f>'SO - 05 - VEGETAČNÍ ÚPRAVY'!J34</f>
        <v>0</v>
      </c>
      <c r="AX99" s="128">
        <f>'SO - 05 - VEGETAČNÍ ÚPRAVY'!J35</f>
        <v>0</v>
      </c>
      <c r="AY99" s="128">
        <f>'SO - 05 - VEGETAČNÍ ÚPRAVY'!J36</f>
        <v>0</v>
      </c>
      <c r="AZ99" s="128">
        <f>'SO - 05 - VEGETAČNÍ ÚPRAVY'!F33</f>
        <v>0</v>
      </c>
      <c r="BA99" s="128">
        <f>'SO - 05 - VEGETAČNÍ ÚPRAVY'!F34</f>
        <v>0</v>
      </c>
      <c r="BB99" s="128">
        <f>'SO - 05 - VEGETAČNÍ ÚPRAVY'!F35</f>
        <v>0</v>
      </c>
      <c r="BC99" s="128">
        <f>'SO - 05 - VEGETAČNÍ ÚPRAVY'!F36</f>
        <v>0</v>
      </c>
      <c r="BD99" s="130">
        <f>'SO - 05 - VEGETAČNÍ ÚPRAVY'!F37</f>
        <v>0</v>
      </c>
      <c r="BE99" s="7"/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7" customFormat="1" ht="16.5" customHeight="1">
      <c r="A100" s="119" t="s">
        <v>81</v>
      </c>
      <c r="B100" s="120"/>
      <c r="C100" s="121"/>
      <c r="D100" s="122" t="s">
        <v>100</v>
      </c>
      <c r="E100" s="122"/>
      <c r="F100" s="122"/>
      <c r="G100" s="122"/>
      <c r="H100" s="122"/>
      <c r="I100" s="123"/>
      <c r="J100" s="122" t="s">
        <v>101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'VRN - VEDLEJŠÍ ROZPOČTOVÉ...'!J30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32">
        <v>0</v>
      </c>
      <c r="AT100" s="133">
        <f>ROUND(SUM(AV100:AW100),1)</f>
        <v>0</v>
      </c>
      <c r="AU100" s="134">
        <f>'VRN - VEDLEJŠÍ ROZPOČTOVÉ...'!P117</f>
        <v>0</v>
      </c>
      <c r="AV100" s="133">
        <f>'VRN - VEDLEJŠÍ ROZPOČTOVÉ...'!J33</f>
        <v>0</v>
      </c>
      <c r="AW100" s="133">
        <f>'VRN - VEDLEJŠÍ ROZPOČTOVÉ...'!J34</f>
        <v>0</v>
      </c>
      <c r="AX100" s="133">
        <f>'VRN - VEDLEJŠÍ ROZPOČTOVÉ...'!J35</f>
        <v>0</v>
      </c>
      <c r="AY100" s="133">
        <f>'VRN - VEDLEJŠÍ ROZPOČTOVÉ...'!J36</f>
        <v>0</v>
      </c>
      <c r="AZ100" s="133">
        <f>'VRN - VEDLEJŠÍ ROZPOČTOVÉ...'!F33</f>
        <v>0</v>
      </c>
      <c r="BA100" s="133">
        <f>'VRN - VEDLEJŠÍ ROZPOČTOVÉ...'!F34</f>
        <v>0</v>
      </c>
      <c r="BB100" s="133">
        <f>'VRN - VEDLEJŠÍ ROZPOČTOVÉ...'!F35</f>
        <v>0</v>
      </c>
      <c r="BC100" s="133">
        <f>'VRN - VEDLEJŠÍ ROZPOČTOVÉ...'!F36</f>
        <v>0</v>
      </c>
      <c r="BD100" s="135">
        <f>'VRN - VEDLEJŠÍ ROZPOČTOVÉ...'!F37</f>
        <v>0</v>
      </c>
      <c r="BE100" s="7"/>
      <c r="BT100" s="131" t="s">
        <v>85</v>
      </c>
      <c r="BV100" s="131" t="s">
        <v>79</v>
      </c>
      <c r="BW100" s="131" t="s">
        <v>102</v>
      </c>
      <c r="BX100" s="131" t="s">
        <v>5</v>
      </c>
      <c r="CL100" s="131" t="s">
        <v>1</v>
      </c>
      <c r="CM100" s="131" t="s">
        <v>87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ZkPBhLr8BM8IJqN8m7y1KizmB8/q67kBQIj9Ng7X2V5VDsavBqCBLbYnTY7cnPFYxk6AB2XKEpaJ0W6ka+CeqQ==" hashValue="8DQZSsOQl8P19IzdY7YotrsAkEwgpPz5oReoX8kcHYO3nx8TZLJDHh7qpxnb2i2uffzyxTD+nnWyq8MUfymc0A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- 01 - OPRAVA OPEVNĚNÍ...'!C2" display="/"/>
    <hyperlink ref="A96" location="'SO - 02 - OPRAVA OPEVNĚNÍ...'!C2" display="/"/>
    <hyperlink ref="A97" location="'SO - 03 - OPRAVA OPEVNĚNÍ...'!C2" display="/"/>
    <hyperlink ref="A98" location="'SO - 04 - OPRAVA OPEVNĚNÍ...'!C2" display="/"/>
    <hyperlink ref="A99" location="'SO - 05 - VEGETAČNÍ ÚPRAVY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ROUND((SUM(BE120:BE190)),  1)</f>
        <v>0</v>
      </c>
      <c r="G33" s="38"/>
      <c r="H33" s="38"/>
      <c r="I33" s="155">
        <v>0.20999999999999999</v>
      </c>
      <c r="J33" s="154">
        <f>ROUND(((SUM(BE120:BE190))*I33),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ROUND((SUM(BF120:BF190)),  1)</f>
        <v>0</v>
      </c>
      <c r="G34" s="38"/>
      <c r="H34" s="38"/>
      <c r="I34" s="155">
        <v>0.14999999999999999</v>
      </c>
      <c r="J34" s="154">
        <f>ROUND(((SUM(BF120:BF190))*I34),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ROUND((SUM(BG120:BG190)),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ROUND((SUM(BH120:BH190)),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ROUND((SUM(BI120:BI190)),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- 01 - OPRAVA OPEVNĚNÍ BŘEHU KORYTA V KM 0,000-0,436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J186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Morava, Uherský Ostroh – oprava LB nátrží ř. km 134,600 – 135,900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- 01 - OPRAVA OPEVNĚNÍ BŘEHU KORYTA V KM 0,000-0,436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Ostožské Předměstí</v>
      </c>
      <c r="G114" s="40"/>
      <c r="H114" s="40"/>
      <c r="I114" s="32" t="s">
        <v>23</v>
      </c>
      <c r="J114" s="79" t="str">
        <f>IF(J12="","",J12)</f>
        <v>27. 4. 2021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25</v>
      </c>
      <c r="D116" s="40"/>
      <c r="E116" s="40"/>
      <c r="F116" s="27" t="str">
        <f>E15</f>
        <v>Povodí Moravy, s.p.</v>
      </c>
      <c r="G116" s="40"/>
      <c r="H116" s="40"/>
      <c r="I116" s="32" t="s">
        <v>31</v>
      </c>
      <c r="J116" s="36" t="str">
        <f>E21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62</v>
      </c>
      <c r="E119" s="194" t="s">
        <v>58</v>
      </c>
      <c r="F119" s="194" t="s">
        <v>59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41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3900.7034799999997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P122+P168+P186</f>
        <v>0</v>
      </c>
      <c r="Q121" s="211"/>
      <c r="R121" s="212">
        <f>R122+R168+R186</f>
        <v>3900.7034799999997</v>
      </c>
      <c r="S121" s="211"/>
      <c r="T121" s="213">
        <f>T122+T168+T186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130</v>
      </c>
      <c r="BK121" s="216">
        <f>BK122+BK168+BK186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85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SUM(P123:P167)</f>
        <v>0</v>
      </c>
      <c r="Q122" s="211"/>
      <c r="R122" s="212">
        <f>SUM(R123:R167)</f>
        <v>0.065400000000000014</v>
      </c>
      <c r="S122" s="211"/>
      <c r="T122" s="213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85</v>
      </c>
      <c r="AY122" s="214" t="s">
        <v>130</v>
      </c>
      <c r="BK122" s="216">
        <f>SUM(BK123:BK167)</f>
        <v>0</v>
      </c>
    </row>
    <row r="123" s="2" customFormat="1" ht="33" customHeight="1">
      <c r="A123" s="38"/>
      <c r="B123" s="39"/>
      <c r="C123" s="219" t="s">
        <v>85</v>
      </c>
      <c r="D123" s="219" t="s">
        <v>132</v>
      </c>
      <c r="E123" s="220" t="s">
        <v>133</v>
      </c>
      <c r="F123" s="221" t="s">
        <v>134</v>
      </c>
      <c r="G123" s="222" t="s">
        <v>135</v>
      </c>
      <c r="H123" s="223">
        <v>300</v>
      </c>
      <c r="I123" s="224"/>
      <c r="J123" s="225">
        <f>ROUND(I123*H123,1)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136</v>
      </c>
      <c r="AT123" s="231" t="s">
        <v>132</v>
      </c>
      <c r="AU123" s="231" t="s">
        <v>87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ROUND(I123*H123,1)</f>
        <v>0</v>
      </c>
      <c r="BL123" s="17" t="s">
        <v>136</v>
      </c>
      <c r="BM123" s="231" t="s">
        <v>137</v>
      </c>
    </row>
    <row r="124" s="2" customFormat="1">
      <c r="A124" s="38"/>
      <c r="B124" s="39"/>
      <c r="C124" s="40"/>
      <c r="D124" s="233" t="s">
        <v>138</v>
      </c>
      <c r="E124" s="40"/>
      <c r="F124" s="234" t="s">
        <v>139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87</v>
      </c>
    </row>
    <row r="125" s="2" customFormat="1" ht="33" customHeight="1">
      <c r="A125" s="38"/>
      <c r="B125" s="39"/>
      <c r="C125" s="219" t="s">
        <v>87</v>
      </c>
      <c r="D125" s="219" t="s">
        <v>132</v>
      </c>
      <c r="E125" s="220" t="s">
        <v>140</v>
      </c>
      <c r="F125" s="221" t="s">
        <v>141</v>
      </c>
      <c r="G125" s="222" t="s">
        <v>135</v>
      </c>
      <c r="H125" s="223">
        <v>600</v>
      </c>
      <c r="I125" s="224"/>
      <c r="J125" s="225">
        <f>ROUND(I125*H125,1)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87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ROUND(I125*H125,1)</f>
        <v>0</v>
      </c>
      <c r="BL125" s="17" t="s">
        <v>136</v>
      </c>
      <c r="BM125" s="231" t="s">
        <v>142</v>
      </c>
    </row>
    <row r="126" s="2" customFormat="1">
      <c r="A126" s="38"/>
      <c r="B126" s="39"/>
      <c r="C126" s="40"/>
      <c r="D126" s="233" t="s">
        <v>138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87</v>
      </c>
    </row>
    <row r="127" s="13" customFormat="1">
      <c r="A127" s="13"/>
      <c r="B127" s="238"/>
      <c r="C127" s="239"/>
      <c r="D127" s="233" t="s">
        <v>144</v>
      </c>
      <c r="E127" s="240" t="s">
        <v>1</v>
      </c>
      <c r="F127" s="241" t="s">
        <v>145</v>
      </c>
      <c r="G127" s="239"/>
      <c r="H127" s="242">
        <v>600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144</v>
      </c>
      <c r="AU127" s="248" t="s">
        <v>87</v>
      </c>
      <c r="AV127" s="13" t="s">
        <v>87</v>
      </c>
      <c r="AW127" s="13" t="s">
        <v>33</v>
      </c>
      <c r="AX127" s="13" t="s">
        <v>77</v>
      </c>
      <c r="AY127" s="248" t="s">
        <v>130</v>
      </c>
    </row>
    <row r="128" s="14" customFormat="1">
      <c r="A128" s="14"/>
      <c r="B128" s="249"/>
      <c r="C128" s="250"/>
      <c r="D128" s="233" t="s">
        <v>144</v>
      </c>
      <c r="E128" s="251" t="s">
        <v>1</v>
      </c>
      <c r="F128" s="252" t="s">
        <v>146</v>
      </c>
      <c r="G128" s="250"/>
      <c r="H128" s="253">
        <v>600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144</v>
      </c>
      <c r="AU128" s="259" t="s">
        <v>87</v>
      </c>
      <c r="AV128" s="14" t="s">
        <v>147</v>
      </c>
      <c r="AW128" s="14" t="s">
        <v>33</v>
      </c>
      <c r="AX128" s="14" t="s">
        <v>77</v>
      </c>
      <c r="AY128" s="259" t="s">
        <v>130</v>
      </c>
    </row>
    <row r="129" s="15" customFormat="1">
      <c r="A129" s="15"/>
      <c r="B129" s="260"/>
      <c r="C129" s="261"/>
      <c r="D129" s="233" t="s">
        <v>144</v>
      </c>
      <c r="E129" s="262" t="s">
        <v>1</v>
      </c>
      <c r="F129" s="263" t="s">
        <v>148</v>
      </c>
      <c r="G129" s="261"/>
      <c r="H129" s="264">
        <v>600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144</v>
      </c>
      <c r="AU129" s="270" t="s">
        <v>87</v>
      </c>
      <c r="AV129" s="15" t="s">
        <v>136</v>
      </c>
      <c r="AW129" s="15" t="s">
        <v>33</v>
      </c>
      <c r="AX129" s="15" t="s">
        <v>85</v>
      </c>
      <c r="AY129" s="270" t="s">
        <v>130</v>
      </c>
    </row>
    <row r="130" s="2" customFormat="1" ht="21.75" customHeight="1">
      <c r="A130" s="38"/>
      <c r="B130" s="39"/>
      <c r="C130" s="219" t="s">
        <v>147</v>
      </c>
      <c r="D130" s="219" t="s">
        <v>132</v>
      </c>
      <c r="E130" s="220" t="s">
        <v>149</v>
      </c>
      <c r="F130" s="221" t="s">
        <v>150</v>
      </c>
      <c r="G130" s="222" t="s">
        <v>135</v>
      </c>
      <c r="H130" s="223">
        <v>600</v>
      </c>
      <c r="I130" s="224"/>
      <c r="J130" s="225">
        <f>ROUND(I130*H130,1)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136</v>
      </c>
      <c r="AT130" s="231" t="s">
        <v>132</v>
      </c>
      <c r="AU130" s="231" t="s">
        <v>87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ROUND(I130*H130,1)</f>
        <v>0</v>
      </c>
      <c r="BL130" s="17" t="s">
        <v>136</v>
      </c>
      <c r="BM130" s="231" t="s">
        <v>151</v>
      </c>
    </row>
    <row r="131" s="2" customFormat="1">
      <c r="A131" s="38"/>
      <c r="B131" s="39"/>
      <c r="C131" s="40"/>
      <c r="D131" s="233" t="s">
        <v>138</v>
      </c>
      <c r="E131" s="40"/>
      <c r="F131" s="234" t="s">
        <v>152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87</v>
      </c>
    </row>
    <row r="132" s="13" customFormat="1">
      <c r="A132" s="13"/>
      <c r="B132" s="238"/>
      <c r="C132" s="239"/>
      <c r="D132" s="233" t="s">
        <v>144</v>
      </c>
      <c r="E132" s="240" t="s">
        <v>1</v>
      </c>
      <c r="F132" s="241" t="s">
        <v>145</v>
      </c>
      <c r="G132" s="239"/>
      <c r="H132" s="242">
        <v>600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87</v>
      </c>
      <c r="AV132" s="13" t="s">
        <v>87</v>
      </c>
      <c r="AW132" s="13" t="s">
        <v>33</v>
      </c>
      <c r="AX132" s="13" t="s">
        <v>77</v>
      </c>
      <c r="AY132" s="248" t="s">
        <v>130</v>
      </c>
    </row>
    <row r="133" s="14" customFormat="1">
      <c r="A133" s="14"/>
      <c r="B133" s="249"/>
      <c r="C133" s="250"/>
      <c r="D133" s="233" t="s">
        <v>144</v>
      </c>
      <c r="E133" s="251" t="s">
        <v>1</v>
      </c>
      <c r="F133" s="252" t="s">
        <v>153</v>
      </c>
      <c r="G133" s="250"/>
      <c r="H133" s="253">
        <v>600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87</v>
      </c>
      <c r="AV133" s="14" t="s">
        <v>147</v>
      </c>
      <c r="AW133" s="14" t="s">
        <v>33</v>
      </c>
      <c r="AX133" s="14" t="s">
        <v>77</v>
      </c>
      <c r="AY133" s="259" t="s">
        <v>130</v>
      </c>
    </row>
    <row r="134" s="15" customFormat="1">
      <c r="A134" s="15"/>
      <c r="B134" s="260"/>
      <c r="C134" s="261"/>
      <c r="D134" s="233" t="s">
        <v>144</v>
      </c>
      <c r="E134" s="262" t="s">
        <v>1</v>
      </c>
      <c r="F134" s="263" t="s">
        <v>148</v>
      </c>
      <c r="G134" s="261"/>
      <c r="H134" s="264">
        <v>600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144</v>
      </c>
      <c r="AU134" s="270" t="s">
        <v>87</v>
      </c>
      <c r="AV134" s="15" t="s">
        <v>136</v>
      </c>
      <c r="AW134" s="15" t="s">
        <v>33</v>
      </c>
      <c r="AX134" s="15" t="s">
        <v>85</v>
      </c>
      <c r="AY134" s="270" t="s">
        <v>130</v>
      </c>
    </row>
    <row r="135" s="2" customFormat="1" ht="21.75" customHeight="1">
      <c r="A135" s="38"/>
      <c r="B135" s="39"/>
      <c r="C135" s="219" t="s">
        <v>136</v>
      </c>
      <c r="D135" s="219" t="s">
        <v>132</v>
      </c>
      <c r="E135" s="220" t="s">
        <v>154</v>
      </c>
      <c r="F135" s="221" t="s">
        <v>155</v>
      </c>
      <c r="G135" s="222" t="s">
        <v>135</v>
      </c>
      <c r="H135" s="223">
        <v>300</v>
      </c>
      <c r="I135" s="224"/>
      <c r="J135" s="225">
        <f>ROUND(I135*H135,1)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136</v>
      </c>
      <c r="AT135" s="231" t="s">
        <v>132</v>
      </c>
      <c r="AU135" s="231" t="s">
        <v>87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ROUND(I135*H135,1)</f>
        <v>0</v>
      </c>
      <c r="BL135" s="17" t="s">
        <v>136</v>
      </c>
      <c r="BM135" s="231" t="s">
        <v>156</v>
      </c>
    </row>
    <row r="136" s="2" customFormat="1">
      <c r="A136" s="38"/>
      <c r="B136" s="39"/>
      <c r="C136" s="40"/>
      <c r="D136" s="233" t="s">
        <v>138</v>
      </c>
      <c r="E136" s="40"/>
      <c r="F136" s="234" t="s">
        <v>157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87</v>
      </c>
    </row>
    <row r="137" s="2" customFormat="1" ht="16.5" customHeight="1">
      <c r="A137" s="38"/>
      <c r="B137" s="39"/>
      <c r="C137" s="219" t="s">
        <v>158</v>
      </c>
      <c r="D137" s="219" t="s">
        <v>132</v>
      </c>
      <c r="E137" s="220" t="s">
        <v>159</v>
      </c>
      <c r="F137" s="221" t="s">
        <v>160</v>
      </c>
      <c r="G137" s="222" t="s">
        <v>135</v>
      </c>
      <c r="H137" s="223">
        <v>300</v>
      </c>
      <c r="I137" s="224"/>
      <c r="J137" s="225">
        <f>ROUND(I137*H137,1)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136</v>
      </c>
      <c r="AT137" s="231" t="s">
        <v>132</v>
      </c>
      <c r="AU137" s="231" t="s">
        <v>87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ROUND(I137*H137,1)</f>
        <v>0</v>
      </c>
      <c r="BL137" s="17" t="s">
        <v>136</v>
      </c>
      <c r="BM137" s="231" t="s">
        <v>161</v>
      </c>
    </row>
    <row r="138" s="2" customFormat="1">
      <c r="A138" s="38"/>
      <c r="B138" s="39"/>
      <c r="C138" s="40"/>
      <c r="D138" s="233" t="s">
        <v>138</v>
      </c>
      <c r="E138" s="40"/>
      <c r="F138" s="234" t="s">
        <v>162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87</v>
      </c>
    </row>
    <row r="139" s="13" customFormat="1">
      <c r="A139" s="13"/>
      <c r="B139" s="238"/>
      <c r="C139" s="239"/>
      <c r="D139" s="233" t="s">
        <v>144</v>
      </c>
      <c r="E139" s="240" t="s">
        <v>1</v>
      </c>
      <c r="F139" s="241" t="s">
        <v>163</v>
      </c>
      <c r="G139" s="239"/>
      <c r="H139" s="242">
        <v>300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144</v>
      </c>
      <c r="AU139" s="248" t="s">
        <v>87</v>
      </c>
      <c r="AV139" s="13" t="s">
        <v>87</v>
      </c>
      <c r="AW139" s="13" t="s">
        <v>33</v>
      </c>
      <c r="AX139" s="13" t="s">
        <v>77</v>
      </c>
      <c r="AY139" s="248" t="s">
        <v>130</v>
      </c>
    </row>
    <row r="140" s="14" customFormat="1">
      <c r="A140" s="14"/>
      <c r="B140" s="249"/>
      <c r="C140" s="250"/>
      <c r="D140" s="233" t="s">
        <v>144</v>
      </c>
      <c r="E140" s="251" t="s">
        <v>1</v>
      </c>
      <c r="F140" s="252" t="s">
        <v>164</v>
      </c>
      <c r="G140" s="250"/>
      <c r="H140" s="253">
        <v>300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144</v>
      </c>
      <c r="AU140" s="259" t="s">
        <v>87</v>
      </c>
      <c r="AV140" s="14" t="s">
        <v>147</v>
      </c>
      <c r="AW140" s="14" t="s">
        <v>33</v>
      </c>
      <c r="AX140" s="14" t="s">
        <v>77</v>
      </c>
      <c r="AY140" s="259" t="s">
        <v>130</v>
      </c>
    </row>
    <row r="141" s="15" customFormat="1">
      <c r="A141" s="15"/>
      <c r="B141" s="260"/>
      <c r="C141" s="261"/>
      <c r="D141" s="233" t="s">
        <v>144</v>
      </c>
      <c r="E141" s="262" t="s">
        <v>1</v>
      </c>
      <c r="F141" s="263" t="s">
        <v>148</v>
      </c>
      <c r="G141" s="261"/>
      <c r="H141" s="264">
        <v>300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144</v>
      </c>
      <c r="AU141" s="270" t="s">
        <v>87</v>
      </c>
      <c r="AV141" s="15" t="s">
        <v>136</v>
      </c>
      <c r="AW141" s="15" t="s">
        <v>33</v>
      </c>
      <c r="AX141" s="15" t="s">
        <v>85</v>
      </c>
      <c r="AY141" s="270" t="s">
        <v>130</v>
      </c>
    </row>
    <row r="142" s="2" customFormat="1" ht="21.75" customHeight="1">
      <c r="A142" s="38"/>
      <c r="B142" s="39"/>
      <c r="C142" s="219" t="s">
        <v>165</v>
      </c>
      <c r="D142" s="219" t="s">
        <v>132</v>
      </c>
      <c r="E142" s="220" t="s">
        <v>166</v>
      </c>
      <c r="F142" s="221" t="s">
        <v>167</v>
      </c>
      <c r="G142" s="222" t="s">
        <v>168</v>
      </c>
      <c r="H142" s="223">
        <v>4360</v>
      </c>
      <c r="I142" s="224"/>
      <c r="J142" s="225">
        <f>ROUND(I142*H142,1)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136</v>
      </c>
      <c r="AT142" s="231" t="s">
        <v>132</v>
      </c>
      <c r="AU142" s="231" t="s">
        <v>87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ROUND(I142*H142,1)</f>
        <v>0</v>
      </c>
      <c r="BL142" s="17" t="s">
        <v>136</v>
      </c>
      <c r="BM142" s="231" t="s">
        <v>169</v>
      </c>
    </row>
    <row r="143" s="2" customFormat="1">
      <c r="A143" s="38"/>
      <c r="B143" s="39"/>
      <c r="C143" s="40"/>
      <c r="D143" s="233" t="s">
        <v>138</v>
      </c>
      <c r="E143" s="40"/>
      <c r="F143" s="234" t="s">
        <v>170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87</v>
      </c>
    </row>
    <row r="144" s="13" customFormat="1">
      <c r="A144" s="13"/>
      <c r="B144" s="238"/>
      <c r="C144" s="239"/>
      <c r="D144" s="233" t="s">
        <v>144</v>
      </c>
      <c r="E144" s="240" t="s">
        <v>1</v>
      </c>
      <c r="F144" s="241" t="s">
        <v>171</v>
      </c>
      <c r="G144" s="239"/>
      <c r="H144" s="242">
        <v>4360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144</v>
      </c>
      <c r="AU144" s="248" t="s">
        <v>87</v>
      </c>
      <c r="AV144" s="13" t="s">
        <v>87</v>
      </c>
      <c r="AW144" s="13" t="s">
        <v>33</v>
      </c>
      <c r="AX144" s="13" t="s">
        <v>77</v>
      </c>
      <c r="AY144" s="248" t="s">
        <v>130</v>
      </c>
    </row>
    <row r="145" s="14" customFormat="1">
      <c r="A145" s="14"/>
      <c r="B145" s="249"/>
      <c r="C145" s="250"/>
      <c r="D145" s="233" t="s">
        <v>144</v>
      </c>
      <c r="E145" s="251" t="s">
        <v>1</v>
      </c>
      <c r="F145" s="252" t="s">
        <v>172</v>
      </c>
      <c r="G145" s="250"/>
      <c r="H145" s="253">
        <v>4360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144</v>
      </c>
      <c r="AU145" s="259" t="s">
        <v>87</v>
      </c>
      <c r="AV145" s="14" t="s">
        <v>147</v>
      </c>
      <c r="AW145" s="14" t="s">
        <v>33</v>
      </c>
      <c r="AX145" s="14" t="s">
        <v>85</v>
      </c>
      <c r="AY145" s="259" t="s">
        <v>130</v>
      </c>
    </row>
    <row r="146" s="2" customFormat="1" ht="21.75" customHeight="1">
      <c r="A146" s="38"/>
      <c r="B146" s="39"/>
      <c r="C146" s="219" t="s">
        <v>173</v>
      </c>
      <c r="D146" s="219" t="s">
        <v>132</v>
      </c>
      <c r="E146" s="220" t="s">
        <v>174</v>
      </c>
      <c r="F146" s="221" t="s">
        <v>175</v>
      </c>
      <c r="G146" s="222" t="s">
        <v>168</v>
      </c>
      <c r="H146" s="223">
        <v>880</v>
      </c>
      <c r="I146" s="224"/>
      <c r="J146" s="225">
        <f>ROUND(I146*H146,1)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136</v>
      </c>
      <c r="AT146" s="231" t="s">
        <v>132</v>
      </c>
      <c r="AU146" s="231" t="s">
        <v>87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ROUND(I146*H146,1)</f>
        <v>0</v>
      </c>
      <c r="BL146" s="17" t="s">
        <v>136</v>
      </c>
      <c r="BM146" s="231" t="s">
        <v>176</v>
      </c>
    </row>
    <row r="147" s="2" customFormat="1">
      <c r="A147" s="38"/>
      <c r="B147" s="39"/>
      <c r="C147" s="40"/>
      <c r="D147" s="233" t="s">
        <v>138</v>
      </c>
      <c r="E147" s="40"/>
      <c r="F147" s="234" t="s">
        <v>177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87</v>
      </c>
    </row>
    <row r="148" s="2" customFormat="1" ht="16.5" customHeight="1">
      <c r="A148" s="38"/>
      <c r="B148" s="39"/>
      <c r="C148" s="219" t="s">
        <v>178</v>
      </c>
      <c r="D148" s="219" t="s">
        <v>132</v>
      </c>
      <c r="E148" s="220" t="s">
        <v>179</v>
      </c>
      <c r="F148" s="221" t="s">
        <v>180</v>
      </c>
      <c r="G148" s="222" t="s">
        <v>168</v>
      </c>
      <c r="H148" s="223">
        <v>1300</v>
      </c>
      <c r="I148" s="224"/>
      <c r="J148" s="225">
        <f>ROUND(I148*H148,1)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136</v>
      </c>
      <c r="AT148" s="231" t="s">
        <v>132</v>
      </c>
      <c r="AU148" s="231" t="s">
        <v>87</v>
      </c>
      <c r="AY148" s="17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ROUND(I148*H148,1)</f>
        <v>0</v>
      </c>
      <c r="BL148" s="17" t="s">
        <v>136</v>
      </c>
      <c r="BM148" s="231" t="s">
        <v>181</v>
      </c>
    </row>
    <row r="149" s="2" customFormat="1">
      <c r="A149" s="38"/>
      <c r="B149" s="39"/>
      <c r="C149" s="40"/>
      <c r="D149" s="233" t="s">
        <v>138</v>
      </c>
      <c r="E149" s="40"/>
      <c r="F149" s="234" t="s">
        <v>182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138</v>
      </c>
      <c r="AU149" s="17" t="s">
        <v>87</v>
      </c>
    </row>
    <row r="150" s="2" customFormat="1" ht="21.75" customHeight="1">
      <c r="A150" s="38"/>
      <c r="B150" s="39"/>
      <c r="C150" s="219" t="s">
        <v>183</v>
      </c>
      <c r="D150" s="219" t="s">
        <v>132</v>
      </c>
      <c r="E150" s="220" t="s">
        <v>184</v>
      </c>
      <c r="F150" s="221" t="s">
        <v>185</v>
      </c>
      <c r="G150" s="222" t="s">
        <v>168</v>
      </c>
      <c r="H150" s="223">
        <v>4360</v>
      </c>
      <c r="I150" s="224"/>
      <c r="J150" s="225">
        <f>ROUND(I150*H150,1)</f>
        <v>0</v>
      </c>
      <c r="K150" s="226"/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136</v>
      </c>
      <c r="AT150" s="231" t="s">
        <v>132</v>
      </c>
      <c r="AU150" s="231" t="s">
        <v>87</v>
      </c>
      <c r="AY150" s="17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85</v>
      </c>
      <c r="BK150" s="232">
        <f>ROUND(I150*H150,1)</f>
        <v>0</v>
      </c>
      <c r="BL150" s="17" t="s">
        <v>136</v>
      </c>
      <c r="BM150" s="231" t="s">
        <v>186</v>
      </c>
    </row>
    <row r="151" s="2" customFormat="1">
      <c r="A151" s="38"/>
      <c r="B151" s="39"/>
      <c r="C151" s="40"/>
      <c r="D151" s="233" t="s">
        <v>138</v>
      </c>
      <c r="E151" s="40"/>
      <c r="F151" s="234" t="s">
        <v>187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138</v>
      </c>
      <c r="AU151" s="17" t="s">
        <v>87</v>
      </c>
    </row>
    <row r="152" s="13" customFormat="1">
      <c r="A152" s="13"/>
      <c r="B152" s="238"/>
      <c r="C152" s="239"/>
      <c r="D152" s="233" t="s">
        <v>144</v>
      </c>
      <c r="E152" s="240" t="s">
        <v>1</v>
      </c>
      <c r="F152" s="241" t="s">
        <v>171</v>
      </c>
      <c r="G152" s="239"/>
      <c r="H152" s="242">
        <v>4360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144</v>
      </c>
      <c r="AU152" s="248" t="s">
        <v>87</v>
      </c>
      <c r="AV152" s="13" t="s">
        <v>87</v>
      </c>
      <c r="AW152" s="13" t="s">
        <v>33</v>
      </c>
      <c r="AX152" s="13" t="s">
        <v>77</v>
      </c>
      <c r="AY152" s="248" t="s">
        <v>130</v>
      </c>
    </row>
    <row r="153" s="14" customFormat="1">
      <c r="A153" s="14"/>
      <c r="B153" s="249"/>
      <c r="C153" s="250"/>
      <c r="D153" s="233" t="s">
        <v>144</v>
      </c>
      <c r="E153" s="251" t="s">
        <v>1</v>
      </c>
      <c r="F153" s="252" t="s">
        <v>172</v>
      </c>
      <c r="G153" s="250"/>
      <c r="H153" s="253">
        <v>4360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144</v>
      </c>
      <c r="AU153" s="259" t="s">
        <v>87</v>
      </c>
      <c r="AV153" s="14" t="s">
        <v>147</v>
      </c>
      <c r="AW153" s="14" t="s">
        <v>33</v>
      </c>
      <c r="AX153" s="14" t="s">
        <v>85</v>
      </c>
      <c r="AY153" s="259" t="s">
        <v>130</v>
      </c>
    </row>
    <row r="154" s="2" customFormat="1" ht="16.5" customHeight="1">
      <c r="A154" s="38"/>
      <c r="B154" s="39"/>
      <c r="C154" s="271" t="s">
        <v>188</v>
      </c>
      <c r="D154" s="271" t="s">
        <v>189</v>
      </c>
      <c r="E154" s="272" t="s">
        <v>190</v>
      </c>
      <c r="F154" s="273" t="s">
        <v>191</v>
      </c>
      <c r="G154" s="274" t="s">
        <v>192</v>
      </c>
      <c r="H154" s="275">
        <v>65.400000000000006</v>
      </c>
      <c r="I154" s="276"/>
      <c r="J154" s="277">
        <f>ROUND(I154*H154,1)</f>
        <v>0</v>
      </c>
      <c r="K154" s="278"/>
      <c r="L154" s="279"/>
      <c r="M154" s="280" t="s">
        <v>1</v>
      </c>
      <c r="N154" s="281" t="s">
        <v>42</v>
      </c>
      <c r="O154" s="91"/>
      <c r="P154" s="229">
        <f>O154*H154</f>
        <v>0</v>
      </c>
      <c r="Q154" s="229">
        <v>0.001</v>
      </c>
      <c r="R154" s="229">
        <f>Q154*H154</f>
        <v>0.065400000000000014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178</v>
      </c>
      <c r="AT154" s="231" t="s">
        <v>189</v>
      </c>
      <c r="AU154" s="231" t="s">
        <v>87</v>
      </c>
      <c r="AY154" s="17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ROUND(I154*H154,1)</f>
        <v>0</v>
      </c>
      <c r="BL154" s="17" t="s">
        <v>136</v>
      </c>
      <c r="BM154" s="231" t="s">
        <v>193</v>
      </c>
    </row>
    <row r="155" s="2" customFormat="1">
      <c r="A155" s="38"/>
      <c r="B155" s="39"/>
      <c r="C155" s="40"/>
      <c r="D155" s="233" t="s">
        <v>138</v>
      </c>
      <c r="E155" s="40"/>
      <c r="F155" s="234" t="s">
        <v>191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87</v>
      </c>
    </row>
    <row r="156" s="13" customFormat="1">
      <c r="A156" s="13"/>
      <c r="B156" s="238"/>
      <c r="C156" s="239"/>
      <c r="D156" s="233" t="s">
        <v>144</v>
      </c>
      <c r="E156" s="239"/>
      <c r="F156" s="241" t="s">
        <v>194</v>
      </c>
      <c r="G156" s="239"/>
      <c r="H156" s="242">
        <v>65.400000000000006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144</v>
      </c>
      <c r="AU156" s="248" t="s">
        <v>87</v>
      </c>
      <c r="AV156" s="13" t="s">
        <v>87</v>
      </c>
      <c r="AW156" s="13" t="s">
        <v>4</v>
      </c>
      <c r="AX156" s="13" t="s">
        <v>85</v>
      </c>
      <c r="AY156" s="248" t="s">
        <v>130</v>
      </c>
    </row>
    <row r="157" s="2" customFormat="1" ht="21.75" customHeight="1">
      <c r="A157" s="38"/>
      <c r="B157" s="39"/>
      <c r="C157" s="219" t="s">
        <v>195</v>
      </c>
      <c r="D157" s="219" t="s">
        <v>132</v>
      </c>
      <c r="E157" s="220" t="s">
        <v>196</v>
      </c>
      <c r="F157" s="221" t="s">
        <v>197</v>
      </c>
      <c r="G157" s="222" t="s">
        <v>198</v>
      </c>
      <c r="H157" s="223">
        <v>466</v>
      </c>
      <c r="I157" s="224"/>
      <c r="J157" s="225">
        <f>ROUND(I157*H157,1)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136</v>
      </c>
      <c r="AT157" s="231" t="s">
        <v>132</v>
      </c>
      <c r="AU157" s="231" t="s">
        <v>87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ROUND(I157*H157,1)</f>
        <v>0</v>
      </c>
      <c r="BL157" s="17" t="s">
        <v>136</v>
      </c>
      <c r="BM157" s="231" t="s">
        <v>199</v>
      </c>
    </row>
    <row r="158" s="2" customFormat="1">
      <c r="A158" s="38"/>
      <c r="B158" s="39"/>
      <c r="C158" s="40"/>
      <c r="D158" s="233" t="s">
        <v>138</v>
      </c>
      <c r="E158" s="40"/>
      <c r="F158" s="234" t="s">
        <v>200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87</v>
      </c>
    </row>
    <row r="159" s="13" customFormat="1">
      <c r="A159" s="13"/>
      <c r="B159" s="238"/>
      <c r="C159" s="239"/>
      <c r="D159" s="233" t="s">
        <v>144</v>
      </c>
      <c r="E159" s="240" t="s">
        <v>1</v>
      </c>
      <c r="F159" s="241" t="s">
        <v>201</v>
      </c>
      <c r="G159" s="239"/>
      <c r="H159" s="242">
        <v>30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87</v>
      </c>
      <c r="AV159" s="13" t="s">
        <v>87</v>
      </c>
      <c r="AW159" s="13" t="s">
        <v>33</v>
      </c>
      <c r="AX159" s="13" t="s">
        <v>77</v>
      </c>
      <c r="AY159" s="248" t="s">
        <v>130</v>
      </c>
    </row>
    <row r="160" s="14" customFormat="1">
      <c r="A160" s="14"/>
      <c r="B160" s="249"/>
      <c r="C160" s="250"/>
      <c r="D160" s="233" t="s">
        <v>144</v>
      </c>
      <c r="E160" s="251" t="s">
        <v>1</v>
      </c>
      <c r="F160" s="252" t="s">
        <v>202</v>
      </c>
      <c r="G160" s="250"/>
      <c r="H160" s="253">
        <v>30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87</v>
      </c>
      <c r="AV160" s="14" t="s">
        <v>147</v>
      </c>
      <c r="AW160" s="14" t="s">
        <v>33</v>
      </c>
      <c r="AX160" s="14" t="s">
        <v>77</v>
      </c>
      <c r="AY160" s="259" t="s">
        <v>130</v>
      </c>
    </row>
    <row r="161" s="13" customFormat="1">
      <c r="A161" s="13"/>
      <c r="B161" s="238"/>
      <c r="C161" s="239"/>
      <c r="D161" s="233" t="s">
        <v>144</v>
      </c>
      <c r="E161" s="240" t="s">
        <v>1</v>
      </c>
      <c r="F161" s="241" t="s">
        <v>203</v>
      </c>
      <c r="G161" s="239"/>
      <c r="H161" s="242">
        <v>436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144</v>
      </c>
      <c r="AU161" s="248" t="s">
        <v>87</v>
      </c>
      <c r="AV161" s="13" t="s">
        <v>87</v>
      </c>
      <c r="AW161" s="13" t="s">
        <v>33</v>
      </c>
      <c r="AX161" s="13" t="s">
        <v>77</v>
      </c>
      <c r="AY161" s="248" t="s">
        <v>130</v>
      </c>
    </row>
    <row r="162" s="14" customFormat="1">
      <c r="A162" s="14"/>
      <c r="B162" s="249"/>
      <c r="C162" s="250"/>
      <c r="D162" s="233" t="s">
        <v>144</v>
      </c>
      <c r="E162" s="251" t="s">
        <v>1</v>
      </c>
      <c r="F162" s="252" t="s">
        <v>204</v>
      </c>
      <c r="G162" s="250"/>
      <c r="H162" s="253">
        <v>436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144</v>
      </c>
      <c r="AU162" s="259" t="s">
        <v>87</v>
      </c>
      <c r="AV162" s="14" t="s">
        <v>147</v>
      </c>
      <c r="AW162" s="14" t="s">
        <v>33</v>
      </c>
      <c r="AX162" s="14" t="s">
        <v>77</v>
      </c>
      <c r="AY162" s="259" t="s">
        <v>130</v>
      </c>
    </row>
    <row r="163" s="15" customFormat="1">
      <c r="A163" s="15"/>
      <c r="B163" s="260"/>
      <c r="C163" s="261"/>
      <c r="D163" s="233" t="s">
        <v>144</v>
      </c>
      <c r="E163" s="262" t="s">
        <v>1</v>
      </c>
      <c r="F163" s="263" t="s">
        <v>148</v>
      </c>
      <c r="G163" s="261"/>
      <c r="H163" s="264">
        <v>466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144</v>
      </c>
      <c r="AU163" s="270" t="s">
        <v>87</v>
      </c>
      <c r="AV163" s="15" t="s">
        <v>136</v>
      </c>
      <c r="AW163" s="15" t="s">
        <v>33</v>
      </c>
      <c r="AX163" s="15" t="s">
        <v>85</v>
      </c>
      <c r="AY163" s="270" t="s">
        <v>130</v>
      </c>
    </row>
    <row r="164" s="2" customFormat="1" ht="21.75" customHeight="1">
      <c r="A164" s="38"/>
      <c r="B164" s="39"/>
      <c r="C164" s="219" t="s">
        <v>205</v>
      </c>
      <c r="D164" s="219" t="s">
        <v>132</v>
      </c>
      <c r="E164" s="220" t="s">
        <v>206</v>
      </c>
      <c r="F164" s="221" t="s">
        <v>207</v>
      </c>
      <c r="G164" s="222" t="s">
        <v>208</v>
      </c>
      <c r="H164" s="223">
        <v>1</v>
      </c>
      <c r="I164" s="224"/>
      <c r="J164" s="225">
        <f>ROUND(I164*H164,1)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136</v>
      </c>
      <c r="AT164" s="231" t="s">
        <v>132</v>
      </c>
      <c r="AU164" s="231" t="s">
        <v>87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ROUND(I164*H164,1)</f>
        <v>0</v>
      </c>
      <c r="BL164" s="17" t="s">
        <v>136</v>
      </c>
      <c r="BM164" s="231" t="s">
        <v>209</v>
      </c>
    </row>
    <row r="165" s="2" customFormat="1">
      <c r="A165" s="38"/>
      <c r="B165" s="39"/>
      <c r="C165" s="40"/>
      <c r="D165" s="233" t="s">
        <v>138</v>
      </c>
      <c r="E165" s="40"/>
      <c r="F165" s="234" t="s">
        <v>210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87</v>
      </c>
    </row>
    <row r="166" s="2" customFormat="1" ht="16.5" customHeight="1">
      <c r="A166" s="38"/>
      <c r="B166" s="39"/>
      <c r="C166" s="219" t="s">
        <v>211</v>
      </c>
      <c r="D166" s="219" t="s">
        <v>132</v>
      </c>
      <c r="E166" s="220" t="s">
        <v>212</v>
      </c>
      <c r="F166" s="221" t="s">
        <v>213</v>
      </c>
      <c r="G166" s="222" t="s">
        <v>208</v>
      </c>
      <c r="H166" s="223">
        <v>1</v>
      </c>
      <c r="I166" s="224"/>
      <c r="J166" s="225">
        <f>ROUND(I166*H166,1)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136</v>
      </c>
      <c r="AT166" s="231" t="s">
        <v>132</v>
      </c>
      <c r="AU166" s="231" t="s">
        <v>87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ROUND(I166*H166,1)</f>
        <v>0</v>
      </c>
      <c r="BL166" s="17" t="s">
        <v>136</v>
      </c>
      <c r="BM166" s="231" t="s">
        <v>214</v>
      </c>
    </row>
    <row r="167" s="2" customFormat="1">
      <c r="A167" s="38"/>
      <c r="B167" s="39"/>
      <c r="C167" s="40"/>
      <c r="D167" s="233" t="s">
        <v>138</v>
      </c>
      <c r="E167" s="40"/>
      <c r="F167" s="234" t="s">
        <v>215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87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136</v>
      </c>
      <c r="F168" s="217" t="s">
        <v>216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SUM(P169:P185)</f>
        <v>0</v>
      </c>
      <c r="Q168" s="211"/>
      <c r="R168" s="212">
        <f>SUM(R169:R185)</f>
        <v>3900.6380799999997</v>
      </c>
      <c r="S168" s="211"/>
      <c r="T168" s="213">
        <f>SUM(T169:T185)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130</v>
      </c>
      <c r="BK168" s="216">
        <f>SUM(BK169:BK185)</f>
        <v>0</v>
      </c>
    </row>
    <row r="169" s="2" customFormat="1" ht="21.75" customHeight="1">
      <c r="A169" s="38"/>
      <c r="B169" s="39"/>
      <c r="C169" s="219" t="s">
        <v>217</v>
      </c>
      <c r="D169" s="219" t="s">
        <v>132</v>
      </c>
      <c r="E169" s="220" t="s">
        <v>218</v>
      </c>
      <c r="F169" s="221" t="s">
        <v>219</v>
      </c>
      <c r="G169" s="222" t="s">
        <v>135</v>
      </c>
      <c r="H169" s="223">
        <v>1301</v>
      </c>
      <c r="I169" s="224"/>
      <c r="J169" s="225">
        <f>ROUND(I169*H169,1)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2.13408</v>
      </c>
      <c r="R169" s="229">
        <f>Q169*H169</f>
        <v>2776.4380799999999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136</v>
      </c>
      <c r="AT169" s="231" t="s">
        <v>132</v>
      </c>
      <c r="AU169" s="231" t="s">
        <v>87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ROUND(I169*H169,1)</f>
        <v>0</v>
      </c>
      <c r="BL169" s="17" t="s">
        <v>136</v>
      </c>
      <c r="BM169" s="231" t="s">
        <v>220</v>
      </c>
    </row>
    <row r="170" s="2" customFormat="1">
      <c r="A170" s="38"/>
      <c r="B170" s="39"/>
      <c r="C170" s="40"/>
      <c r="D170" s="233" t="s">
        <v>138</v>
      </c>
      <c r="E170" s="40"/>
      <c r="F170" s="234" t="s">
        <v>221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87</v>
      </c>
    </row>
    <row r="171" s="13" customFormat="1">
      <c r="A171" s="13"/>
      <c r="B171" s="238"/>
      <c r="C171" s="239"/>
      <c r="D171" s="233" t="s">
        <v>144</v>
      </c>
      <c r="E171" s="240" t="s">
        <v>1</v>
      </c>
      <c r="F171" s="241" t="s">
        <v>222</v>
      </c>
      <c r="G171" s="239"/>
      <c r="H171" s="242">
        <v>865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144</v>
      </c>
      <c r="AU171" s="248" t="s">
        <v>87</v>
      </c>
      <c r="AV171" s="13" t="s">
        <v>87</v>
      </c>
      <c r="AW171" s="13" t="s">
        <v>33</v>
      </c>
      <c r="AX171" s="13" t="s">
        <v>77</v>
      </c>
      <c r="AY171" s="248" t="s">
        <v>130</v>
      </c>
    </row>
    <row r="172" s="14" customFormat="1">
      <c r="A172" s="14"/>
      <c r="B172" s="249"/>
      <c r="C172" s="250"/>
      <c r="D172" s="233" t="s">
        <v>144</v>
      </c>
      <c r="E172" s="251" t="s">
        <v>1</v>
      </c>
      <c r="F172" s="252" t="s">
        <v>223</v>
      </c>
      <c r="G172" s="250"/>
      <c r="H172" s="253">
        <v>865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144</v>
      </c>
      <c r="AU172" s="259" t="s">
        <v>87</v>
      </c>
      <c r="AV172" s="14" t="s">
        <v>147</v>
      </c>
      <c r="AW172" s="14" t="s">
        <v>33</v>
      </c>
      <c r="AX172" s="14" t="s">
        <v>77</v>
      </c>
      <c r="AY172" s="259" t="s">
        <v>130</v>
      </c>
    </row>
    <row r="173" s="13" customFormat="1">
      <c r="A173" s="13"/>
      <c r="B173" s="238"/>
      <c r="C173" s="239"/>
      <c r="D173" s="233" t="s">
        <v>144</v>
      </c>
      <c r="E173" s="240" t="s">
        <v>1</v>
      </c>
      <c r="F173" s="241" t="s">
        <v>224</v>
      </c>
      <c r="G173" s="239"/>
      <c r="H173" s="242">
        <v>436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144</v>
      </c>
      <c r="AU173" s="248" t="s">
        <v>87</v>
      </c>
      <c r="AV173" s="13" t="s">
        <v>87</v>
      </c>
      <c r="AW173" s="13" t="s">
        <v>33</v>
      </c>
      <c r="AX173" s="13" t="s">
        <v>77</v>
      </c>
      <c r="AY173" s="248" t="s">
        <v>130</v>
      </c>
    </row>
    <row r="174" s="14" customFormat="1">
      <c r="A174" s="14"/>
      <c r="B174" s="249"/>
      <c r="C174" s="250"/>
      <c r="D174" s="233" t="s">
        <v>144</v>
      </c>
      <c r="E174" s="251" t="s">
        <v>1</v>
      </c>
      <c r="F174" s="252" t="s">
        <v>225</v>
      </c>
      <c r="G174" s="250"/>
      <c r="H174" s="253">
        <v>436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144</v>
      </c>
      <c r="AU174" s="259" t="s">
        <v>87</v>
      </c>
      <c r="AV174" s="14" t="s">
        <v>147</v>
      </c>
      <c r="AW174" s="14" t="s">
        <v>33</v>
      </c>
      <c r="AX174" s="14" t="s">
        <v>77</v>
      </c>
      <c r="AY174" s="259" t="s">
        <v>130</v>
      </c>
    </row>
    <row r="175" s="15" customFormat="1">
      <c r="A175" s="15"/>
      <c r="B175" s="260"/>
      <c r="C175" s="261"/>
      <c r="D175" s="233" t="s">
        <v>144</v>
      </c>
      <c r="E175" s="262" t="s">
        <v>1</v>
      </c>
      <c r="F175" s="263" t="s">
        <v>148</v>
      </c>
      <c r="G175" s="261"/>
      <c r="H175" s="264">
        <v>1301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144</v>
      </c>
      <c r="AU175" s="270" t="s">
        <v>87</v>
      </c>
      <c r="AV175" s="15" t="s">
        <v>136</v>
      </c>
      <c r="AW175" s="15" t="s">
        <v>33</v>
      </c>
      <c r="AX175" s="15" t="s">
        <v>85</v>
      </c>
      <c r="AY175" s="270" t="s">
        <v>130</v>
      </c>
    </row>
    <row r="176" s="2" customFormat="1" ht="21.75" customHeight="1">
      <c r="A176" s="38"/>
      <c r="B176" s="39"/>
      <c r="C176" s="219" t="s">
        <v>9</v>
      </c>
      <c r="D176" s="219" t="s">
        <v>132</v>
      </c>
      <c r="E176" s="220" t="s">
        <v>226</v>
      </c>
      <c r="F176" s="221" t="s">
        <v>227</v>
      </c>
      <c r="G176" s="222" t="s">
        <v>168</v>
      </c>
      <c r="H176" s="223">
        <v>2106</v>
      </c>
      <c r="I176" s="224"/>
      <c r="J176" s="225">
        <f>ROUND(I176*H176,1)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136</v>
      </c>
      <c r="AT176" s="231" t="s">
        <v>132</v>
      </c>
      <c r="AU176" s="231" t="s">
        <v>87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ROUND(I176*H176,1)</f>
        <v>0</v>
      </c>
      <c r="BL176" s="17" t="s">
        <v>136</v>
      </c>
      <c r="BM176" s="231" t="s">
        <v>228</v>
      </c>
    </row>
    <row r="177" s="2" customFormat="1">
      <c r="A177" s="38"/>
      <c r="B177" s="39"/>
      <c r="C177" s="40"/>
      <c r="D177" s="233" t="s">
        <v>138</v>
      </c>
      <c r="E177" s="40"/>
      <c r="F177" s="234" t="s">
        <v>229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87</v>
      </c>
    </row>
    <row r="178" s="13" customFormat="1">
      <c r="A178" s="13"/>
      <c r="B178" s="238"/>
      <c r="C178" s="239"/>
      <c r="D178" s="233" t="s">
        <v>144</v>
      </c>
      <c r="E178" s="240" t="s">
        <v>1</v>
      </c>
      <c r="F178" s="241" t="s">
        <v>230</v>
      </c>
      <c r="G178" s="239"/>
      <c r="H178" s="242">
        <v>2106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144</v>
      </c>
      <c r="AU178" s="248" t="s">
        <v>87</v>
      </c>
      <c r="AV178" s="13" t="s">
        <v>87</v>
      </c>
      <c r="AW178" s="13" t="s">
        <v>33</v>
      </c>
      <c r="AX178" s="13" t="s">
        <v>77</v>
      </c>
      <c r="AY178" s="248" t="s">
        <v>130</v>
      </c>
    </row>
    <row r="179" s="14" customFormat="1">
      <c r="A179" s="14"/>
      <c r="B179" s="249"/>
      <c r="C179" s="250"/>
      <c r="D179" s="233" t="s">
        <v>144</v>
      </c>
      <c r="E179" s="251" t="s">
        <v>1</v>
      </c>
      <c r="F179" s="252" t="s">
        <v>223</v>
      </c>
      <c r="G179" s="250"/>
      <c r="H179" s="253">
        <v>2106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144</v>
      </c>
      <c r="AU179" s="259" t="s">
        <v>87</v>
      </c>
      <c r="AV179" s="14" t="s">
        <v>147</v>
      </c>
      <c r="AW179" s="14" t="s">
        <v>33</v>
      </c>
      <c r="AX179" s="14" t="s">
        <v>77</v>
      </c>
      <c r="AY179" s="259" t="s">
        <v>130</v>
      </c>
    </row>
    <row r="180" s="15" customFormat="1">
      <c r="A180" s="15"/>
      <c r="B180" s="260"/>
      <c r="C180" s="261"/>
      <c r="D180" s="233" t="s">
        <v>144</v>
      </c>
      <c r="E180" s="262" t="s">
        <v>1</v>
      </c>
      <c r="F180" s="263" t="s">
        <v>148</v>
      </c>
      <c r="G180" s="261"/>
      <c r="H180" s="264">
        <v>2106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144</v>
      </c>
      <c r="AU180" s="270" t="s">
        <v>87</v>
      </c>
      <c r="AV180" s="15" t="s">
        <v>136</v>
      </c>
      <c r="AW180" s="15" t="s">
        <v>33</v>
      </c>
      <c r="AX180" s="15" t="s">
        <v>85</v>
      </c>
      <c r="AY180" s="270" t="s">
        <v>130</v>
      </c>
    </row>
    <row r="181" s="2" customFormat="1" ht="33" customHeight="1">
      <c r="A181" s="38"/>
      <c r="B181" s="39"/>
      <c r="C181" s="219" t="s">
        <v>231</v>
      </c>
      <c r="D181" s="219" t="s">
        <v>132</v>
      </c>
      <c r="E181" s="220" t="s">
        <v>232</v>
      </c>
      <c r="F181" s="221" t="s">
        <v>233</v>
      </c>
      <c r="G181" s="222" t="s">
        <v>135</v>
      </c>
      <c r="H181" s="223">
        <v>730</v>
      </c>
      <c r="I181" s="224"/>
      <c r="J181" s="225">
        <f>ROUND(I181*H181,1)</f>
        <v>0</v>
      </c>
      <c r="K181" s="226"/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1.54</v>
      </c>
      <c r="R181" s="229">
        <f>Q181*H181</f>
        <v>1124.2000000000001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136</v>
      </c>
      <c r="AT181" s="231" t="s">
        <v>132</v>
      </c>
      <c r="AU181" s="231" t="s">
        <v>87</v>
      </c>
      <c r="AY181" s="17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85</v>
      </c>
      <c r="BK181" s="232">
        <f>ROUND(I181*H181,1)</f>
        <v>0</v>
      </c>
      <c r="BL181" s="17" t="s">
        <v>136</v>
      </c>
      <c r="BM181" s="231" t="s">
        <v>234</v>
      </c>
    </row>
    <row r="182" s="2" customFormat="1">
      <c r="A182" s="38"/>
      <c r="B182" s="39"/>
      <c r="C182" s="40"/>
      <c r="D182" s="233" t="s">
        <v>138</v>
      </c>
      <c r="E182" s="40"/>
      <c r="F182" s="234" t="s">
        <v>235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87</v>
      </c>
    </row>
    <row r="183" s="13" customFormat="1">
      <c r="A183" s="13"/>
      <c r="B183" s="238"/>
      <c r="C183" s="239"/>
      <c r="D183" s="233" t="s">
        <v>144</v>
      </c>
      <c r="E183" s="240" t="s">
        <v>1</v>
      </c>
      <c r="F183" s="241" t="s">
        <v>236</v>
      </c>
      <c r="G183" s="239"/>
      <c r="H183" s="242">
        <v>730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144</v>
      </c>
      <c r="AU183" s="248" t="s">
        <v>87</v>
      </c>
      <c r="AV183" s="13" t="s">
        <v>87</v>
      </c>
      <c r="AW183" s="13" t="s">
        <v>33</v>
      </c>
      <c r="AX183" s="13" t="s">
        <v>77</v>
      </c>
      <c r="AY183" s="248" t="s">
        <v>130</v>
      </c>
    </row>
    <row r="184" s="14" customFormat="1">
      <c r="A184" s="14"/>
      <c r="B184" s="249"/>
      <c r="C184" s="250"/>
      <c r="D184" s="233" t="s">
        <v>144</v>
      </c>
      <c r="E184" s="251" t="s">
        <v>1</v>
      </c>
      <c r="F184" s="252" t="s">
        <v>223</v>
      </c>
      <c r="G184" s="250"/>
      <c r="H184" s="253">
        <v>730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144</v>
      </c>
      <c r="AU184" s="259" t="s">
        <v>87</v>
      </c>
      <c r="AV184" s="14" t="s">
        <v>147</v>
      </c>
      <c r="AW184" s="14" t="s">
        <v>33</v>
      </c>
      <c r="AX184" s="14" t="s">
        <v>77</v>
      </c>
      <c r="AY184" s="259" t="s">
        <v>130</v>
      </c>
    </row>
    <row r="185" s="15" customFormat="1">
      <c r="A185" s="15"/>
      <c r="B185" s="260"/>
      <c r="C185" s="261"/>
      <c r="D185" s="233" t="s">
        <v>144</v>
      </c>
      <c r="E185" s="262" t="s">
        <v>1</v>
      </c>
      <c r="F185" s="263" t="s">
        <v>148</v>
      </c>
      <c r="G185" s="261"/>
      <c r="H185" s="264">
        <v>730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144</v>
      </c>
      <c r="AU185" s="270" t="s">
        <v>87</v>
      </c>
      <c r="AV185" s="15" t="s">
        <v>136</v>
      </c>
      <c r="AW185" s="15" t="s">
        <v>33</v>
      </c>
      <c r="AX185" s="15" t="s">
        <v>85</v>
      </c>
      <c r="AY185" s="270" t="s">
        <v>130</v>
      </c>
    </row>
    <row r="186" s="12" customFormat="1" ht="22.8" customHeight="1">
      <c r="A186" s="12"/>
      <c r="B186" s="203"/>
      <c r="C186" s="204"/>
      <c r="D186" s="205" t="s">
        <v>76</v>
      </c>
      <c r="E186" s="217" t="s">
        <v>237</v>
      </c>
      <c r="F186" s="217" t="s">
        <v>238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SUM(P187:P190)</f>
        <v>0</v>
      </c>
      <c r="Q186" s="211"/>
      <c r="R186" s="212">
        <f>SUM(R187:R190)</f>
        <v>0</v>
      </c>
      <c r="S186" s="211"/>
      <c r="T186" s="213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85</v>
      </c>
      <c r="AT186" s="215" t="s">
        <v>76</v>
      </c>
      <c r="AU186" s="215" t="s">
        <v>85</v>
      </c>
      <c r="AY186" s="214" t="s">
        <v>130</v>
      </c>
      <c r="BK186" s="216">
        <f>SUM(BK187:BK190)</f>
        <v>0</v>
      </c>
    </row>
    <row r="187" s="2" customFormat="1" ht="16.5" customHeight="1">
      <c r="A187" s="38"/>
      <c r="B187" s="39"/>
      <c r="C187" s="219" t="s">
        <v>239</v>
      </c>
      <c r="D187" s="219" t="s">
        <v>132</v>
      </c>
      <c r="E187" s="220" t="s">
        <v>240</v>
      </c>
      <c r="F187" s="221" t="s">
        <v>241</v>
      </c>
      <c r="G187" s="222" t="s">
        <v>242</v>
      </c>
      <c r="H187" s="223">
        <v>3900.703</v>
      </c>
      <c r="I187" s="224"/>
      <c r="J187" s="225">
        <f>ROUND(I187*H187,1)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136</v>
      </c>
      <c r="AT187" s="231" t="s">
        <v>132</v>
      </c>
      <c r="AU187" s="231" t="s">
        <v>87</v>
      </c>
      <c r="AY187" s="17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85</v>
      </c>
      <c r="BK187" s="232">
        <f>ROUND(I187*H187,1)</f>
        <v>0</v>
      </c>
      <c r="BL187" s="17" t="s">
        <v>136</v>
      </c>
      <c r="BM187" s="231" t="s">
        <v>243</v>
      </c>
    </row>
    <row r="188" s="2" customFormat="1">
      <c r="A188" s="38"/>
      <c r="B188" s="39"/>
      <c r="C188" s="40"/>
      <c r="D188" s="233" t="s">
        <v>138</v>
      </c>
      <c r="E188" s="40"/>
      <c r="F188" s="234" t="s">
        <v>244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138</v>
      </c>
      <c r="AU188" s="17" t="s">
        <v>87</v>
      </c>
    </row>
    <row r="189" s="2" customFormat="1" ht="21.75" customHeight="1">
      <c r="A189" s="38"/>
      <c r="B189" s="39"/>
      <c r="C189" s="219" t="s">
        <v>245</v>
      </c>
      <c r="D189" s="219" t="s">
        <v>132</v>
      </c>
      <c r="E189" s="220" t="s">
        <v>246</v>
      </c>
      <c r="F189" s="221" t="s">
        <v>247</v>
      </c>
      <c r="G189" s="222" t="s">
        <v>242</v>
      </c>
      <c r="H189" s="223">
        <v>3900.703</v>
      </c>
      <c r="I189" s="224"/>
      <c r="J189" s="225">
        <f>ROUND(I189*H189,1)</f>
        <v>0</v>
      </c>
      <c r="K189" s="226"/>
      <c r="L189" s="44"/>
      <c r="M189" s="227" t="s">
        <v>1</v>
      </c>
      <c r="N189" s="228" t="s">
        <v>42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136</v>
      </c>
      <c r="AT189" s="231" t="s">
        <v>132</v>
      </c>
      <c r="AU189" s="231" t="s">
        <v>87</v>
      </c>
      <c r="AY189" s="17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85</v>
      </c>
      <c r="BK189" s="232">
        <f>ROUND(I189*H189,1)</f>
        <v>0</v>
      </c>
      <c r="BL189" s="17" t="s">
        <v>136</v>
      </c>
      <c r="BM189" s="231" t="s">
        <v>248</v>
      </c>
    </row>
    <row r="190" s="2" customFormat="1">
      <c r="A190" s="38"/>
      <c r="B190" s="39"/>
      <c r="C190" s="40"/>
      <c r="D190" s="233" t="s">
        <v>138</v>
      </c>
      <c r="E190" s="40"/>
      <c r="F190" s="234" t="s">
        <v>249</v>
      </c>
      <c r="G190" s="40"/>
      <c r="H190" s="40"/>
      <c r="I190" s="235"/>
      <c r="J190" s="40"/>
      <c r="K190" s="40"/>
      <c r="L190" s="44"/>
      <c r="M190" s="282"/>
      <c r="N190" s="283"/>
      <c r="O190" s="284"/>
      <c r="P190" s="284"/>
      <c r="Q190" s="284"/>
      <c r="R190" s="284"/>
      <c r="S190" s="284"/>
      <c r="T190" s="2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138</v>
      </c>
      <c r="AU190" s="17" t="s">
        <v>87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1f4g6uj90DiNKHKoz86VIDaE5QnhO4HN2RPuY2pbomwbXzcdRsYiCf89QyzFNqmGcDamj3RXO/kBxaub1x1P3w==" hashValue="jhLKnoNlgyct+fBvfNQZvpZ4/iUxxu2R357J/9FPA2Bp+Bmsc7gmOXto3TpAQh7gO3T2XsZiSFx+O3nTSXjsGA==" algorithmName="SHA-512" password="CC35"/>
  <autoFilter ref="C119:K19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ROUND((SUM(BE120:BE189)),  1)</f>
        <v>0</v>
      </c>
      <c r="G33" s="38"/>
      <c r="H33" s="38"/>
      <c r="I33" s="155">
        <v>0.20999999999999999</v>
      </c>
      <c r="J33" s="154">
        <f>ROUND(((SUM(BE120:BE189))*I33),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ROUND((SUM(BF120:BF189)),  1)</f>
        <v>0</v>
      </c>
      <c r="G34" s="38"/>
      <c r="H34" s="38"/>
      <c r="I34" s="155">
        <v>0.14999999999999999</v>
      </c>
      <c r="J34" s="154">
        <f>ROUND(((SUM(BF120:BF189))*I34),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ROUND((SUM(BG120:BG189)),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ROUND((SUM(BH120:BH189)),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ROUND((SUM(BI120:BI189)),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- 02 - OPRAVA OPEVNĚNÍ BŘEHU KORYTA V KM 0,436-0,712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Morava, Uherský Ostroh – oprava LB nátrží ř. km 134,600 – 135,900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- 02 - OPRAVA OPEVNĚNÍ BŘEHU KORYTA V KM 0,436-0,712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Ostožské Předměstí</v>
      </c>
      <c r="G114" s="40"/>
      <c r="H114" s="40"/>
      <c r="I114" s="32" t="s">
        <v>23</v>
      </c>
      <c r="J114" s="79" t="str">
        <f>IF(J12="","",J12)</f>
        <v>27. 4. 2021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25</v>
      </c>
      <c r="D116" s="40"/>
      <c r="E116" s="40"/>
      <c r="F116" s="27" t="str">
        <f>E15</f>
        <v>Povodí Moravy, s.p.</v>
      </c>
      <c r="G116" s="40"/>
      <c r="H116" s="40"/>
      <c r="I116" s="32" t="s">
        <v>31</v>
      </c>
      <c r="J116" s="36" t="str">
        <f>E21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62</v>
      </c>
      <c r="E119" s="194" t="s">
        <v>58</v>
      </c>
      <c r="F119" s="194" t="s">
        <v>59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41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3395.8826800000002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P122+P168+P185</f>
        <v>0</v>
      </c>
      <c r="Q121" s="211"/>
      <c r="R121" s="212">
        <f>R122+R168+R185</f>
        <v>3395.8826800000002</v>
      </c>
      <c r="S121" s="211"/>
      <c r="T121" s="213">
        <f>T122+T168+T185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130</v>
      </c>
      <c r="BK121" s="216">
        <f>BK122+BK168+BK185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85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SUM(P123:P167)</f>
        <v>0</v>
      </c>
      <c r="Q122" s="211"/>
      <c r="R122" s="212">
        <f>SUM(R123:R167)</f>
        <v>0.041399999999999999</v>
      </c>
      <c r="S122" s="211"/>
      <c r="T122" s="213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85</v>
      </c>
      <c r="AY122" s="214" t="s">
        <v>130</v>
      </c>
      <c r="BK122" s="216">
        <f>SUM(BK123:BK167)</f>
        <v>0</v>
      </c>
    </row>
    <row r="123" s="2" customFormat="1" ht="33" customHeight="1">
      <c r="A123" s="38"/>
      <c r="B123" s="39"/>
      <c r="C123" s="219" t="s">
        <v>85</v>
      </c>
      <c r="D123" s="219" t="s">
        <v>132</v>
      </c>
      <c r="E123" s="220" t="s">
        <v>133</v>
      </c>
      <c r="F123" s="221" t="s">
        <v>134</v>
      </c>
      <c r="G123" s="222" t="s">
        <v>135</v>
      </c>
      <c r="H123" s="223">
        <v>200</v>
      </c>
      <c r="I123" s="224"/>
      <c r="J123" s="225">
        <f>ROUND(I123*H123,1)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136</v>
      </c>
      <c r="AT123" s="231" t="s">
        <v>132</v>
      </c>
      <c r="AU123" s="231" t="s">
        <v>87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ROUND(I123*H123,1)</f>
        <v>0</v>
      </c>
      <c r="BL123" s="17" t="s">
        <v>136</v>
      </c>
      <c r="BM123" s="231" t="s">
        <v>251</v>
      </c>
    </row>
    <row r="124" s="2" customFormat="1">
      <c r="A124" s="38"/>
      <c r="B124" s="39"/>
      <c r="C124" s="40"/>
      <c r="D124" s="233" t="s">
        <v>138</v>
      </c>
      <c r="E124" s="40"/>
      <c r="F124" s="234" t="s">
        <v>139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87</v>
      </c>
    </row>
    <row r="125" s="2" customFormat="1" ht="33" customHeight="1">
      <c r="A125" s="38"/>
      <c r="B125" s="39"/>
      <c r="C125" s="219" t="s">
        <v>87</v>
      </c>
      <c r="D125" s="219" t="s">
        <v>132</v>
      </c>
      <c r="E125" s="220" t="s">
        <v>140</v>
      </c>
      <c r="F125" s="221" t="s">
        <v>141</v>
      </c>
      <c r="G125" s="222" t="s">
        <v>135</v>
      </c>
      <c r="H125" s="223">
        <v>400</v>
      </c>
      <c r="I125" s="224"/>
      <c r="J125" s="225">
        <f>ROUND(I125*H125,1)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87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ROUND(I125*H125,1)</f>
        <v>0</v>
      </c>
      <c r="BL125" s="17" t="s">
        <v>136</v>
      </c>
      <c r="BM125" s="231" t="s">
        <v>252</v>
      </c>
    </row>
    <row r="126" s="2" customFormat="1">
      <c r="A126" s="38"/>
      <c r="B126" s="39"/>
      <c r="C126" s="40"/>
      <c r="D126" s="233" t="s">
        <v>138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87</v>
      </c>
    </row>
    <row r="127" s="13" customFormat="1">
      <c r="A127" s="13"/>
      <c r="B127" s="238"/>
      <c r="C127" s="239"/>
      <c r="D127" s="233" t="s">
        <v>144</v>
      </c>
      <c r="E127" s="240" t="s">
        <v>1</v>
      </c>
      <c r="F127" s="241" t="s">
        <v>253</v>
      </c>
      <c r="G127" s="239"/>
      <c r="H127" s="242">
        <v>400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144</v>
      </c>
      <c r="AU127" s="248" t="s">
        <v>87</v>
      </c>
      <c r="AV127" s="13" t="s">
        <v>87</v>
      </c>
      <c r="AW127" s="13" t="s">
        <v>33</v>
      </c>
      <c r="AX127" s="13" t="s">
        <v>77</v>
      </c>
      <c r="AY127" s="248" t="s">
        <v>130</v>
      </c>
    </row>
    <row r="128" s="14" customFormat="1">
      <c r="A128" s="14"/>
      <c r="B128" s="249"/>
      <c r="C128" s="250"/>
      <c r="D128" s="233" t="s">
        <v>144</v>
      </c>
      <c r="E128" s="251" t="s">
        <v>1</v>
      </c>
      <c r="F128" s="252" t="s">
        <v>146</v>
      </c>
      <c r="G128" s="250"/>
      <c r="H128" s="253">
        <v>400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144</v>
      </c>
      <c r="AU128" s="259" t="s">
        <v>87</v>
      </c>
      <c r="AV128" s="14" t="s">
        <v>147</v>
      </c>
      <c r="AW128" s="14" t="s">
        <v>33</v>
      </c>
      <c r="AX128" s="14" t="s">
        <v>77</v>
      </c>
      <c r="AY128" s="259" t="s">
        <v>130</v>
      </c>
    </row>
    <row r="129" s="15" customFormat="1">
      <c r="A129" s="15"/>
      <c r="B129" s="260"/>
      <c r="C129" s="261"/>
      <c r="D129" s="233" t="s">
        <v>144</v>
      </c>
      <c r="E129" s="262" t="s">
        <v>1</v>
      </c>
      <c r="F129" s="263" t="s">
        <v>148</v>
      </c>
      <c r="G129" s="261"/>
      <c r="H129" s="264">
        <v>400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144</v>
      </c>
      <c r="AU129" s="270" t="s">
        <v>87</v>
      </c>
      <c r="AV129" s="15" t="s">
        <v>136</v>
      </c>
      <c r="AW129" s="15" t="s">
        <v>33</v>
      </c>
      <c r="AX129" s="15" t="s">
        <v>85</v>
      </c>
      <c r="AY129" s="270" t="s">
        <v>130</v>
      </c>
    </row>
    <row r="130" s="2" customFormat="1" ht="21.75" customHeight="1">
      <c r="A130" s="38"/>
      <c r="B130" s="39"/>
      <c r="C130" s="219" t="s">
        <v>147</v>
      </c>
      <c r="D130" s="219" t="s">
        <v>132</v>
      </c>
      <c r="E130" s="220" t="s">
        <v>149</v>
      </c>
      <c r="F130" s="221" t="s">
        <v>150</v>
      </c>
      <c r="G130" s="222" t="s">
        <v>135</v>
      </c>
      <c r="H130" s="223">
        <v>400</v>
      </c>
      <c r="I130" s="224"/>
      <c r="J130" s="225">
        <f>ROUND(I130*H130,1)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136</v>
      </c>
      <c r="AT130" s="231" t="s">
        <v>132</v>
      </c>
      <c r="AU130" s="231" t="s">
        <v>87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ROUND(I130*H130,1)</f>
        <v>0</v>
      </c>
      <c r="BL130" s="17" t="s">
        <v>136</v>
      </c>
      <c r="BM130" s="231" t="s">
        <v>254</v>
      </c>
    </row>
    <row r="131" s="2" customFormat="1">
      <c r="A131" s="38"/>
      <c r="B131" s="39"/>
      <c r="C131" s="40"/>
      <c r="D131" s="233" t="s">
        <v>138</v>
      </c>
      <c r="E131" s="40"/>
      <c r="F131" s="234" t="s">
        <v>152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87</v>
      </c>
    </row>
    <row r="132" s="13" customFormat="1">
      <c r="A132" s="13"/>
      <c r="B132" s="238"/>
      <c r="C132" s="239"/>
      <c r="D132" s="233" t="s">
        <v>144</v>
      </c>
      <c r="E132" s="240" t="s">
        <v>1</v>
      </c>
      <c r="F132" s="241" t="s">
        <v>253</v>
      </c>
      <c r="G132" s="239"/>
      <c r="H132" s="242">
        <v>400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87</v>
      </c>
      <c r="AV132" s="13" t="s">
        <v>87</v>
      </c>
      <c r="AW132" s="13" t="s">
        <v>33</v>
      </c>
      <c r="AX132" s="13" t="s">
        <v>77</v>
      </c>
      <c r="AY132" s="248" t="s">
        <v>130</v>
      </c>
    </row>
    <row r="133" s="14" customFormat="1">
      <c r="A133" s="14"/>
      <c r="B133" s="249"/>
      <c r="C133" s="250"/>
      <c r="D133" s="233" t="s">
        <v>144</v>
      </c>
      <c r="E133" s="251" t="s">
        <v>1</v>
      </c>
      <c r="F133" s="252" t="s">
        <v>153</v>
      </c>
      <c r="G133" s="250"/>
      <c r="H133" s="253">
        <v>400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87</v>
      </c>
      <c r="AV133" s="14" t="s">
        <v>147</v>
      </c>
      <c r="AW133" s="14" t="s">
        <v>33</v>
      </c>
      <c r="AX133" s="14" t="s">
        <v>77</v>
      </c>
      <c r="AY133" s="259" t="s">
        <v>130</v>
      </c>
    </row>
    <row r="134" s="15" customFormat="1">
      <c r="A134" s="15"/>
      <c r="B134" s="260"/>
      <c r="C134" s="261"/>
      <c r="D134" s="233" t="s">
        <v>144</v>
      </c>
      <c r="E134" s="262" t="s">
        <v>1</v>
      </c>
      <c r="F134" s="263" t="s">
        <v>148</v>
      </c>
      <c r="G134" s="261"/>
      <c r="H134" s="264">
        <v>400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144</v>
      </c>
      <c r="AU134" s="270" t="s">
        <v>87</v>
      </c>
      <c r="AV134" s="15" t="s">
        <v>136</v>
      </c>
      <c r="AW134" s="15" t="s">
        <v>33</v>
      </c>
      <c r="AX134" s="15" t="s">
        <v>85</v>
      </c>
      <c r="AY134" s="270" t="s">
        <v>130</v>
      </c>
    </row>
    <row r="135" s="2" customFormat="1" ht="21.75" customHeight="1">
      <c r="A135" s="38"/>
      <c r="B135" s="39"/>
      <c r="C135" s="219" t="s">
        <v>136</v>
      </c>
      <c r="D135" s="219" t="s">
        <v>132</v>
      </c>
      <c r="E135" s="220" t="s">
        <v>154</v>
      </c>
      <c r="F135" s="221" t="s">
        <v>155</v>
      </c>
      <c r="G135" s="222" t="s">
        <v>135</v>
      </c>
      <c r="H135" s="223">
        <v>200</v>
      </c>
      <c r="I135" s="224"/>
      <c r="J135" s="225">
        <f>ROUND(I135*H135,1)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136</v>
      </c>
      <c r="AT135" s="231" t="s">
        <v>132</v>
      </c>
      <c r="AU135" s="231" t="s">
        <v>87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ROUND(I135*H135,1)</f>
        <v>0</v>
      </c>
      <c r="BL135" s="17" t="s">
        <v>136</v>
      </c>
      <c r="BM135" s="231" t="s">
        <v>255</v>
      </c>
    </row>
    <row r="136" s="2" customFormat="1">
      <c r="A136" s="38"/>
      <c r="B136" s="39"/>
      <c r="C136" s="40"/>
      <c r="D136" s="233" t="s">
        <v>138</v>
      </c>
      <c r="E136" s="40"/>
      <c r="F136" s="234" t="s">
        <v>157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87</v>
      </c>
    </row>
    <row r="137" s="2" customFormat="1" ht="16.5" customHeight="1">
      <c r="A137" s="38"/>
      <c r="B137" s="39"/>
      <c r="C137" s="219" t="s">
        <v>158</v>
      </c>
      <c r="D137" s="219" t="s">
        <v>132</v>
      </c>
      <c r="E137" s="220" t="s">
        <v>159</v>
      </c>
      <c r="F137" s="221" t="s">
        <v>160</v>
      </c>
      <c r="G137" s="222" t="s">
        <v>135</v>
      </c>
      <c r="H137" s="223">
        <v>200</v>
      </c>
      <c r="I137" s="224"/>
      <c r="J137" s="225">
        <f>ROUND(I137*H137,1)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136</v>
      </c>
      <c r="AT137" s="231" t="s">
        <v>132</v>
      </c>
      <c r="AU137" s="231" t="s">
        <v>87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ROUND(I137*H137,1)</f>
        <v>0</v>
      </c>
      <c r="BL137" s="17" t="s">
        <v>136</v>
      </c>
      <c r="BM137" s="231" t="s">
        <v>256</v>
      </c>
    </row>
    <row r="138" s="2" customFormat="1">
      <c r="A138" s="38"/>
      <c r="B138" s="39"/>
      <c r="C138" s="40"/>
      <c r="D138" s="233" t="s">
        <v>138</v>
      </c>
      <c r="E138" s="40"/>
      <c r="F138" s="234" t="s">
        <v>162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87</v>
      </c>
    </row>
    <row r="139" s="13" customFormat="1">
      <c r="A139" s="13"/>
      <c r="B139" s="238"/>
      <c r="C139" s="239"/>
      <c r="D139" s="233" t="s">
        <v>144</v>
      </c>
      <c r="E139" s="240" t="s">
        <v>1</v>
      </c>
      <c r="F139" s="241" t="s">
        <v>257</v>
      </c>
      <c r="G139" s="239"/>
      <c r="H139" s="242">
        <v>200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144</v>
      </c>
      <c r="AU139" s="248" t="s">
        <v>87</v>
      </c>
      <c r="AV139" s="13" t="s">
        <v>87</v>
      </c>
      <c r="AW139" s="13" t="s">
        <v>33</v>
      </c>
      <c r="AX139" s="13" t="s">
        <v>77</v>
      </c>
      <c r="AY139" s="248" t="s">
        <v>130</v>
      </c>
    </row>
    <row r="140" s="14" customFormat="1">
      <c r="A140" s="14"/>
      <c r="B140" s="249"/>
      <c r="C140" s="250"/>
      <c r="D140" s="233" t="s">
        <v>144</v>
      </c>
      <c r="E140" s="251" t="s">
        <v>1</v>
      </c>
      <c r="F140" s="252" t="s">
        <v>164</v>
      </c>
      <c r="G140" s="250"/>
      <c r="H140" s="253">
        <v>200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144</v>
      </c>
      <c r="AU140" s="259" t="s">
        <v>87</v>
      </c>
      <c r="AV140" s="14" t="s">
        <v>147</v>
      </c>
      <c r="AW140" s="14" t="s">
        <v>33</v>
      </c>
      <c r="AX140" s="14" t="s">
        <v>77</v>
      </c>
      <c r="AY140" s="259" t="s">
        <v>130</v>
      </c>
    </row>
    <row r="141" s="15" customFormat="1">
      <c r="A141" s="15"/>
      <c r="B141" s="260"/>
      <c r="C141" s="261"/>
      <c r="D141" s="233" t="s">
        <v>144</v>
      </c>
      <c r="E141" s="262" t="s">
        <v>1</v>
      </c>
      <c r="F141" s="263" t="s">
        <v>148</v>
      </c>
      <c r="G141" s="261"/>
      <c r="H141" s="264">
        <v>200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144</v>
      </c>
      <c r="AU141" s="270" t="s">
        <v>87</v>
      </c>
      <c r="AV141" s="15" t="s">
        <v>136</v>
      </c>
      <c r="AW141" s="15" t="s">
        <v>33</v>
      </c>
      <c r="AX141" s="15" t="s">
        <v>85</v>
      </c>
      <c r="AY141" s="270" t="s">
        <v>130</v>
      </c>
    </row>
    <row r="142" s="2" customFormat="1" ht="21.75" customHeight="1">
      <c r="A142" s="38"/>
      <c r="B142" s="39"/>
      <c r="C142" s="219" t="s">
        <v>165</v>
      </c>
      <c r="D142" s="219" t="s">
        <v>132</v>
      </c>
      <c r="E142" s="220" t="s">
        <v>184</v>
      </c>
      <c r="F142" s="221" t="s">
        <v>185</v>
      </c>
      <c r="G142" s="222" t="s">
        <v>168</v>
      </c>
      <c r="H142" s="223">
        <v>2760</v>
      </c>
      <c r="I142" s="224"/>
      <c r="J142" s="225">
        <f>ROUND(I142*H142,1)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136</v>
      </c>
      <c r="AT142" s="231" t="s">
        <v>132</v>
      </c>
      <c r="AU142" s="231" t="s">
        <v>87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ROUND(I142*H142,1)</f>
        <v>0</v>
      </c>
      <c r="BL142" s="17" t="s">
        <v>136</v>
      </c>
      <c r="BM142" s="231" t="s">
        <v>258</v>
      </c>
    </row>
    <row r="143" s="2" customFormat="1">
      <c r="A143" s="38"/>
      <c r="B143" s="39"/>
      <c r="C143" s="40"/>
      <c r="D143" s="233" t="s">
        <v>138</v>
      </c>
      <c r="E143" s="40"/>
      <c r="F143" s="234" t="s">
        <v>187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87</v>
      </c>
    </row>
    <row r="144" s="13" customFormat="1">
      <c r="A144" s="13"/>
      <c r="B144" s="238"/>
      <c r="C144" s="239"/>
      <c r="D144" s="233" t="s">
        <v>144</v>
      </c>
      <c r="E144" s="240" t="s">
        <v>1</v>
      </c>
      <c r="F144" s="241" t="s">
        <v>259</v>
      </c>
      <c r="G144" s="239"/>
      <c r="H144" s="242">
        <v>2760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144</v>
      </c>
      <c r="AU144" s="248" t="s">
        <v>87</v>
      </c>
      <c r="AV144" s="13" t="s">
        <v>87</v>
      </c>
      <c r="AW144" s="13" t="s">
        <v>33</v>
      </c>
      <c r="AX144" s="13" t="s">
        <v>77</v>
      </c>
      <c r="AY144" s="248" t="s">
        <v>130</v>
      </c>
    </row>
    <row r="145" s="14" customFormat="1">
      <c r="A145" s="14"/>
      <c r="B145" s="249"/>
      <c r="C145" s="250"/>
      <c r="D145" s="233" t="s">
        <v>144</v>
      </c>
      <c r="E145" s="251" t="s">
        <v>1</v>
      </c>
      <c r="F145" s="252" t="s">
        <v>172</v>
      </c>
      <c r="G145" s="250"/>
      <c r="H145" s="253">
        <v>2760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144</v>
      </c>
      <c r="AU145" s="259" t="s">
        <v>87</v>
      </c>
      <c r="AV145" s="14" t="s">
        <v>147</v>
      </c>
      <c r="AW145" s="14" t="s">
        <v>33</v>
      </c>
      <c r="AX145" s="14" t="s">
        <v>85</v>
      </c>
      <c r="AY145" s="259" t="s">
        <v>130</v>
      </c>
    </row>
    <row r="146" s="2" customFormat="1" ht="16.5" customHeight="1">
      <c r="A146" s="38"/>
      <c r="B146" s="39"/>
      <c r="C146" s="271" t="s">
        <v>173</v>
      </c>
      <c r="D146" s="271" t="s">
        <v>189</v>
      </c>
      <c r="E146" s="272" t="s">
        <v>190</v>
      </c>
      <c r="F146" s="273" t="s">
        <v>191</v>
      </c>
      <c r="G146" s="274" t="s">
        <v>192</v>
      </c>
      <c r="H146" s="275">
        <v>41.399999999999999</v>
      </c>
      <c r="I146" s="276"/>
      <c r="J146" s="277">
        <f>ROUND(I146*H146,1)</f>
        <v>0</v>
      </c>
      <c r="K146" s="278"/>
      <c r="L146" s="279"/>
      <c r="M146" s="280" t="s">
        <v>1</v>
      </c>
      <c r="N146" s="281" t="s">
        <v>42</v>
      </c>
      <c r="O146" s="91"/>
      <c r="P146" s="229">
        <f>O146*H146</f>
        <v>0</v>
      </c>
      <c r="Q146" s="229">
        <v>0.001</v>
      </c>
      <c r="R146" s="229">
        <f>Q146*H146</f>
        <v>0.041399999999999999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178</v>
      </c>
      <c r="AT146" s="231" t="s">
        <v>189</v>
      </c>
      <c r="AU146" s="231" t="s">
        <v>87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ROUND(I146*H146,1)</f>
        <v>0</v>
      </c>
      <c r="BL146" s="17" t="s">
        <v>136</v>
      </c>
      <c r="BM146" s="231" t="s">
        <v>260</v>
      </c>
    </row>
    <row r="147" s="2" customFormat="1">
      <c r="A147" s="38"/>
      <c r="B147" s="39"/>
      <c r="C147" s="40"/>
      <c r="D147" s="233" t="s">
        <v>138</v>
      </c>
      <c r="E147" s="40"/>
      <c r="F147" s="234" t="s">
        <v>191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87</v>
      </c>
    </row>
    <row r="148" s="13" customFormat="1">
      <c r="A148" s="13"/>
      <c r="B148" s="238"/>
      <c r="C148" s="239"/>
      <c r="D148" s="233" t="s">
        <v>144</v>
      </c>
      <c r="E148" s="239"/>
      <c r="F148" s="241" t="s">
        <v>261</v>
      </c>
      <c r="G148" s="239"/>
      <c r="H148" s="242">
        <v>41.399999999999999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144</v>
      </c>
      <c r="AU148" s="248" t="s">
        <v>87</v>
      </c>
      <c r="AV148" s="13" t="s">
        <v>87</v>
      </c>
      <c r="AW148" s="13" t="s">
        <v>4</v>
      </c>
      <c r="AX148" s="13" t="s">
        <v>85</v>
      </c>
      <c r="AY148" s="248" t="s">
        <v>130</v>
      </c>
    </row>
    <row r="149" s="2" customFormat="1" ht="21.75" customHeight="1">
      <c r="A149" s="38"/>
      <c r="B149" s="39"/>
      <c r="C149" s="219" t="s">
        <v>178</v>
      </c>
      <c r="D149" s="219" t="s">
        <v>132</v>
      </c>
      <c r="E149" s="220" t="s">
        <v>166</v>
      </c>
      <c r="F149" s="221" t="s">
        <v>167</v>
      </c>
      <c r="G149" s="222" t="s">
        <v>168</v>
      </c>
      <c r="H149" s="223">
        <v>2760</v>
      </c>
      <c r="I149" s="224"/>
      <c r="J149" s="225">
        <f>ROUND(I149*H149,1)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136</v>
      </c>
      <c r="AT149" s="231" t="s">
        <v>132</v>
      </c>
      <c r="AU149" s="231" t="s">
        <v>87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ROUND(I149*H149,1)</f>
        <v>0</v>
      </c>
      <c r="BL149" s="17" t="s">
        <v>136</v>
      </c>
      <c r="BM149" s="231" t="s">
        <v>262</v>
      </c>
    </row>
    <row r="150" s="2" customFormat="1">
      <c r="A150" s="38"/>
      <c r="B150" s="39"/>
      <c r="C150" s="40"/>
      <c r="D150" s="233" t="s">
        <v>138</v>
      </c>
      <c r="E150" s="40"/>
      <c r="F150" s="234" t="s">
        <v>170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87</v>
      </c>
    </row>
    <row r="151" s="13" customFormat="1">
      <c r="A151" s="13"/>
      <c r="B151" s="238"/>
      <c r="C151" s="239"/>
      <c r="D151" s="233" t="s">
        <v>144</v>
      </c>
      <c r="E151" s="240" t="s">
        <v>1</v>
      </c>
      <c r="F151" s="241" t="s">
        <v>259</v>
      </c>
      <c r="G151" s="239"/>
      <c r="H151" s="242">
        <v>2760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144</v>
      </c>
      <c r="AU151" s="248" t="s">
        <v>87</v>
      </c>
      <c r="AV151" s="13" t="s">
        <v>87</v>
      </c>
      <c r="AW151" s="13" t="s">
        <v>33</v>
      </c>
      <c r="AX151" s="13" t="s">
        <v>77</v>
      </c>
      <c r="AY151" s="248" t="s">
        <v>130</v>
      </c>
    </row>
    <row r="152" s="14" customFormat="1">
      <c r="A152" s="14"/>
      <c r="B152" s="249"/>
      <c r="C152" s="250"/>
      <c r="D152" s="233" t="s">
        <v>144</v>
      </c>
      <c r="E152" s="251" t="s">
        <v>1</v>
      </c>
      <c r="F152" s="252" t="s">
        <v>172</v>
      </c>
      <c r="G152" s="250"/>
      <c r="H152" s="253">
        <v>2760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144</v>
      </c>
      <c r="AU152" s="259" t="s">
        <v>87</v>
      </c>
      <c r="AV152" s="14" t="s">
        <v>147</v>
      </c>
      <c r="AW152" s="14" t="s">
        <v>33</v>
      </c>
      <c r="AX152" s="14" t="s">
        <v>85</v>
      </c>
      <c r="AY152" s="259" t="s">
        <v>130</v>
      </c>
    </row>
    <row r="153" s="2" customFormat="1" ht="21.75" customHeight="1">
      <c r="A153" s="38"/>
      <c r="B153" s="39"/>
      <c r="C153" s="219" t="s">
        <v>183</v>
      </c>
      <c r="D153" s="219" t="s">
        <v>132</v>
      </c>
      <c r="E153" s="220" t="s">
        <v>174</v>
      </c>
      <c r="F153" s="221" t="s">
        <v>175</v>
      </c>
      <c r="G153" s="222" t="s">
        <v>168</v>
      </c>
      <c r="H153" s="223">
        <v>620</v>
      </c>
      <c r="I153" s="224"/>
      <c r="J153" s="225">
        <f>ROUND(I153*H153,1)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136</v>
      </c>
      <c r="AT153" s="231" t="s">
        <v>132</v>
      </c>
      <c r="AU153" s="231" t="s">
        <v>87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ROUND(I153*H153,1)</f>
        <v>0</v>
      </c>
      <c r="BL153" s="17" t="s">
        <v>136</v>
      </c>
      <c r="BM153" s="231" t="s">
        <v>263</v>
      </c>
    </row>
    <row r="154" s="2" customFormat="1">
      <c r="A154" s="38"/>
      <c r="B154" s="39"/>
      <c r="C154" s="40"/>
      <c r="D154" s="233" t="s">
        <v>138</v>
      </c>
      <c r="E154" s="40"/>
      <c r="F154" s="234" t="s">
        <v>177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87</v>
      </c>
    </row>
    <row r="155" s="2" customFormat="1" ht="16.5" customHeight="1">
      <c r="A155" s="38"/>
      <c r="B155" s="39"/>
      <c r="C155" s="219" t="s">
        <v>188</v>
      </c>
      <c r="D155" s="219" t="s">
        <v>132</v>
      </c>
      <c r="E155" s="220" t="s">
        <v>179</v>
      </c>
      <c r="F155" s="221" t="s">
        <v>180</v>
      </c>
      <c r="G155" s="222" t="s">
        <v>168</v>
      </c>
      <c r="H155" s="223">
        <v>580</v>
      </c>
      <c r="I155" s="224"/>
      <c r="J155" s="225">
        <f>ROUND(I155*H155,1)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136</v>
      </c>
      <c r="AT155" s="231" t="s">
        <v>132</v>
      </c>
      <c r="AU155" s="231" t="s">
        <v>87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ROUND(I155*H155,1)</f>
        <v>0</v>
      </c>
      <c r="BL155" s="17" t="s">
        <v>136</v>
      </c>
      <c r="BM155" s="231" t="s">
        <v>264</v>
      </c>
    </row>
    <row r="156" s="2" customFormat="1">
      <c r="A156" s="38"/>
      <c r="B156" s="39"/>
      <c r="C156" s="40"/>
      <c r="D156" s="233" t="s">
        <v>138</v>
      </c>
      <c r="E156" s="40"/>
      <c r="F156" s="234" t="s">
        <v>182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87</v>
      </c>
    </row>
    <row r="157" s="2" customFormat="1" ht="21.75" customHeight="1">
      <c r="A157" s="38"/>
      <c r="B157" s="39"/>
      <c r="C157" s="219" t="s">
        <v>195</v>
      </c>
      <c r="D157" s="219" t="s">
        <v>132</v>
      </c>
      <c r="E157" s="220" t="s">
        <v>196</v>
      </c>
      <c r="F157" s="221" t="s">
        <v>197</v>
      </c>
      <c r="G157" s="222" t="s">
        <v>198</v>
      </c>
      <c r="H157" s="223">
        <v>306</v>
      </c>
      <c r="I157" s="224"/>
      <c r="J157" s="225">
        <f>ROUND(I157*H157,1)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136</v>
      </c>
      <c r="AT157" s="231" t="s">
        <v>132</v>
      </c>
      <c r="AU157" s="231" t="s">
        <v>87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ROUND(I157*H157,1)</f>
        <v>0</v>
      </c>
      <c r="BL157" s="17" t="s">
        <v>136</v>
      </c>
      <c r="BM157" s="231" t="s">
        <v>265</v>
      </c>
    </row>
    <row r="158" s="2" customFormat="1">
      <c r="A158" s="38"/>
      <c r="B158" s="39"/>
      <c r="C158" s="40"/>
      <c r="D158" s="233" t="s">
        <v>138</v>
      </c>
      <c r="E158" s="40"/>
      <c r="F158" s="234" t="s">
        <v>266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87</v>
      </c>
    </row>
    <row r="159" s="13" customFormat="1">
      <c r="A159" s="13"/>
      <c r="B159" s="238"/>
      <c r="C159" s="239"/>
      <c r="D159" s="233" t="s">
        <v>144</v>
      </c>
      <c r="E159" s="240" t="s">
        <v>1</v>
      </c>
      <c r="F159" s="241" t="s">
        <v>201</v>
      </c>
      <c r="G159" s="239"/>
      <c r="H159" s="242">
        <v>30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87</v>
      </c>
      <c r="AV159" s="13" t="s">
        <v>87</v>
      </c>
      <c r="AW159" s="13" t="s">
        <v>33</v>
      </c>
      <c r="AX159" s="13" t="s">
        <v>77</v>
      </c>
      <c r="AY159" s="248" t="s">
        <v>130</v>
      </c>
    </row>
    <row r="160" s="14" customFormat="1">
      <c r="A160" s="14"/>
      <c r="B160" s="249"/>
      <c r="C160" s="250"/>
      <c r="D160" s="233" t="s">
        <v>144</v>
      </c>
      <c r="E160" s="251" t="s">
        <v>1</v>
      </c>
      <c r="F160" s="252" t="s">
        <v>202</v>
      </c>
      <c r="G160" s="250"/>
      <c r="H160" s="253">
        <v>30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87</v>
      </c>
      <c r="AV160" s="14" t="s">
        <v>147</v>
      </c>
      <c r="AW160" s="14" t="s">
        <v>33</v>
      </c>
      <c r="AX160" s="14" t="s">
        <v>77</v>
      </c>
      <c r="AY160" s="259" t="s">
        <v>130</v>
      </c>
    </row>
    <row r="161" s="13" customFormat="1">
      <c r="A161" s="13"/>
      <c r="B161" s="238"/>
      <c r="C161" s="239"/>
      <c r="D161" s="233" t="s">
        <v>144</v>
      </c>
      <c r="E161" s="240" t="s">
        <v>1</v>
      </c>
      <c r="F161" s="241" t="s">
        <v>267</v>
      </c>
      <c r="G161" s="239"/>
      <c r="H161" s="242">
        <v>276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144</v>
      </c>
      <c r="AU161" s="248" t="s">
        <v>87</v>
      </c>
      <c r="AV161" s="13" t="s">
        <v>87</v>
      </c>
      <c r="AW161" s="13" t="s">
        <v>33</v>
      </c>
      <c r="AX161" s="13" t="s">
        <v>77</v>
      </c>
      <c r="AY161" s="248" t="s">
        <v>130</v>
      </c>
    </row>
    <row r="162" s="14" customFormat="1">
      <c r="A162" s="14"/>
      <c r="B162" s="249"/>
      <c r="C162" s="250"/>
      <c r="D162" s="233" t="s">
        <v>144</v>
      </c>
      <c r="E162" s="251" t="s">
        <v>1</v>
      </c>
      <c r="F162" s="252" t="s">
        <v>204</v>
      </c>
      <c r="G162" s="250"/>
      <c r="H162" s="253">
        <v>276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144</v>
      </c>
      <c r="AU162" s="259" t="s">
        <v>87</v>
      </c>
      <c r="AV162" s="14" t="s">
        <v>147</v>
      </c>
      <c r="AW162" s="14" t="s">
        <v>33</v>
      </c>
      <c r="AX162" s="14" t="s">
        <v>77</v>
      </c>
      <c r="AY162" s="259" t="s">
        <v>130</v>
      </c>
    </row>
    <row r="163" s="15" customFormat="1">
      <c r="A163" s="15"/>
      <c r="B163" s="260"/>
      <c r="C163" s="261"/>
      <c r="D163" s="233" t="s">
        <v>144</v>
      </c>
      <c r="E163" s="262" t="s">
        <v>1</v>
      </c>
      <c r="F163" s="263" t="s">
        <v>148</v>
      </c>
      <c r="G163" s="261"/>
      <c r="H163" s="264">
        <v>306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144</v>
      </c>
      <c r="AU163" s="270" t="s">
        <v>87</v>
      </c>
      <c r="AV163" s="15" t="s">
        <v>136</v>
      </c>
      <c r="AW163" s="15" t="s">
        <v>33</v>
      </c>
      <c r="AX163" s="15" t="s">
        <v>85</v>
      </c>
      <c r="AY163" s="270" t="s">
        <v>130</v>
      </c>
    </row>
    <row r="164" s="2" customFormat="1" ht="21.75" customHeight="1">
      <c r="A164" s="38"/>
      <c r="B164" s="39"/>
      <c r="C164" s="219" t="s">
        <v>205</v>
      </c>
      <c r="D164" s="219" t="s">
        <v>132</v>
      </c>
      <c r="E164" s="220" t="s">
        <v>206</v>
      </c>
      <c r="F164" s="221" t="s">
        <v>207</v>
      </c>
      <c r="G164" s="222" t="s">
        <v>208</v>
      </c>
      <c r="H164" s="223">
        <v>1</v>
      </c>
      <c r="I164" s="224"/>
      <c r="J164" s="225">
        <f>ROUND(I164*H164,1)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136</v>
      </c>
      <c r="AT164" s="231" t="s">
        <v>132</v>
      </c>
      <c r="AU164" s="231" t="s">
        <v>87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ROUND(I164*H164,1)</f>
        <v>0</v>
      </c>
      <c r="BL164" s="17" t="s">
        <v>136</v>
      </c>
      <c r="BM164" s="231" t="s">
        <v>268</v>
      </c>
    </row>
    <row r="165" s="2" customFormat="1">
      <c r="A165" s="38"/>
      <c r="B165" s="39"/>
      <c r="C165" s="40"/>
      <c r="D165" s="233" t="s">
        <v>138</v>
      </c>
      <c r="E165" s="40"/>
      <c r="F165" s="234" t="s">
        <v>210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87</v>
      </c>
    </row>
    <row r="166" s="2" customFormat="1" ht="16.5" customHeight="1">
      <c r="A166" s="38"/>
      <c r="B166" s="39"/>
      <c r="C166" s="219" t="s">
        <v>211</v>
      </c>
      <c r="D166" s="219" t="s">
        <v>132</v>
      </c>
      <c r="E166" s="220" t="s">
        <v>212</v>
      </c>
      <c r="F166" s="221" t="s">
        <v>213</v>
      </c>
      <c r="G166" s="222" t="s">
        <v>208</v>
      </c>
      <c r="H166" s="223">
        <v>1</v>
      </c>
      <c r="I166" s="224"/>
      <c r="J166" s="225">
        <f>ROUND(I166*H166,1)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136</v>
      </c>
      <c r="AT166" s="231" t="s">
        <v>132</v>
      </c>
      <c r="AU166" s="231" t="s">
        <v>87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ROUND(I166*H166,1)</f>
        <v>0</v>
      </c>
      <c r="BL166" s="17" t="s">
        <v>136</v>
      </c>
      <c r="BM166" s="231" t="s">
        <v>269</v>
      </c>
    </row>
    <row r="167" s="2" customFormat="1">
      <c r="A167" s="38"/>
      <c r="B167" s="39"/>
      <c r="C167" s="40"/>
      <c r="D167" s="233" t="s">
        <v>138</v>
      </c>
      <c r="E167" s="40"/>
      <c r="F167" s="234" t="s">
        <v>215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87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136</v>
      </c>
      <c r="F168" s="217" t="s">
        <v>216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SUM(P169:P184)</f>
        <v>0</v>
      </c>
      <c r="Q168" s="211"/>
      <c r="R168" s="212">
        <f>SUM(R169:R184)</f>
        <v>3395.8412800000001</v>
      </c>
      <c r="S168" s="211"/>
      <c r="T168" s="213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130</v>
      </c>
      <c r="BK168" s="216">
        <f>SUM(BK169:BK184)</f>
        <v>0</v>
      </c>
    </row>
    <row r="169" s="2" customFormat="1" ht="21.75" customHeight="1">
      <c r="A169" s="38"/>
      <c r="B169" s="39"/>
      <c r="C169" s="219" t="s">
        <v>217</v>
      </c>
      <c r="D169" s="219" t="s">
        <v>132</v>
      </c>
      <c r="E169" s="220" t="s">
        <v>218</v>
      </c>
      <c r="F169" s="221" t="s">
        <v>219</v>
      </c>
      <c r="G169" s="222" t="s">
        <v>135</v>
      </c>
      <c r="H169" s="223">
        <v>1216</v>
      </c>
      <c r="I169" s="224"/>
      <c r="J169" s="225">
        <f>ROUND(I169*H169,1)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2.13408</v>
      </c>
      <c r="R169" s="229">
        <f>Q169*H169</f>
        <v>2595.0412799999999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136</v>
      </c>
      <c r="AT169" s="231" t="s">
        <v>132</v>
      </c>
      <c r="AU169" s="231" t="s">
        <v>87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ROUND(I169*H169,1)</f>
        <v>0</v>
      </c>
      <c r="BL169" s="17" t="s">
        <v>136</v>
      </c>
      <c r="BM169" s="231" t="s">
        <v>270</v>
      </c>
    </row>
    <row r="170" s="2" customFormat="1">
      <c r="A170" s="38"/>
      <c r="B170" s="39"/>
      <c r="C170" s="40"/>
      <c r="D170" s="233" t="s">
        <v>138</v>
      </c>
      <c r="E170" s="40"/>
      <c r="F170" s="234" t="s">
        <v>221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87</v>
      </c>
    </row>
    <row r="171" s="13" customFormat="1">
      <c r="A171" s="13"/>
      <c r="B171" s="238"/>
      <c r="C171" s="239"/>
      <c r="D171" s="233" t="s">
        <v>144</v>
      </c>
      <c r="E171" s="240" t="s">
        <v>1</v>
      </c>
      <c r="F171" s="241" t="s">
        <v>271</v>
      </c>
      <c r="G171" s="239"/>
      <c r="H171" s="242">
        <v>940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144</v>
      </c>
      <c r="AU171" s="248" t="s">
        <v>87</v>
      </c>
      <c r="AV171" s="13" t="s">
        <v>87</v>
      </c>
      <c r="AW171" s="13" t="s">
        <v>33</v>
      </c>
      <c r="AX171" s="13" t="s">
        <v>77</v>
      </c>
      <c r="AY171" s="248" t="s">
        <v>130</v>
      </c>
    </row>
    <row r="172" s="14" customFormat="1">
      <c r="A172" s="14"/>
      <c r="B172" s="249"/>
      <c r="C172" s="250"/>
      <c r="D172" s="233" t="s">
        <v>144</v>
      </c>
      <c r="E172" s="251" t="s">
        <v>1</v>
      </c>
      <c r="F172" s="252" t="s">
        <v>223</v>
      </c>
      <c r="G172" s="250"/>
      <c r="H172" s="253">
        <v>940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144</v>
      </c>
      <c r="AU172" s="259" t="s">
        <v>87</v>
      </c>
      <c r="AV172" s="14" t="s">
        <v>147</v>
      </c>
      <c r="AW172" s="14" t="s">
        <v>33</v>
      </c>
      <c r="AX172" s="14" t="s">
        <v>77</v>
      </c>
      <c r="AY172" s="259" t="s">
        <v>130</v>
      </c>
    </row>
    <row r="173" s="13" customFormat="1">
      <c r="A173" s="13"/>
      <c r="B173" s="238"/>
      <c r="C173" s="239"/>
      <c r="D173" s="233" t="s">
        <v>144</v>
      </c>
      <c r="E173" s="240" t="s">
        <v>1</v>
      </c>
      <c r="F173" s="241" t="s">
        <v>272</v>
      </c>
      <c r="G173" s="239"/>
      <c r="H173" s="242">
        <v>276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144</v>
      </c>
      <c r="AU173" s="248" t="s">
        <v>87</v>
      </c>
      <c r="AV173" s="13" t="s">
        <v>87</v>
      </c>
      <c r="AW173" s="13" t="s">
        <v>33</v>
      </c>
      <c r="AX173" s="13" t="s">
        <v>77</v>
      </c>
      <c r="AY173" s="248" t="s">
        <v>130</v>
      </c>
    </row>
    <row r="174" s="14" customFormat="1">
      <c r="A174" s="14"/>
      <c r="B174" s="249"/>
      <c r="C174" s="250"/>
      <c r="D174" s="233" t="s">
        <v>144</v>
      </c>
      <c r="E174" s="251" t="s">
        <v>1</v>
      </c>
      <c r="F174" s="252" t="s">
        <v>225</v>
      </c>
      <c r="G174" s="250"/>
      <c r="H174" s="253">
        <v>276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144</v>
      </c>
      <c r="AU174" s="259" t="s">
        <v>87</v>
      </c>
      <c r="AV174" s="14" t="s">
        <v>147</v>
      </c>
      <c r="AW174" s="14" t="s">
        <v>33</v>
      </c>
      <c r="AX174" s="14" t="s">
        <v>77</v>
      </c>
      <c r="AY174" s="259" t="s">
        <v>130</v>
      </c>
    </row>
    <row r="175" s="15" customFormat="1">
      <c r="A175" s="15"/>
      <c r="B175" s="260"/>
      <c r="C175" s="261"/>
      <c r="D175" s="233" t="s">
        <v>144</v>
      </c>
      <c r="E175" s="262" t="s">
        <v>1</v>
      </c>
      <c r="F175" s="263" t="s">
        <v>148</v>
      </c>
      <c r="G175" s="261"/>
      <c r="H175" s="264">
        <v>1216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144</v>
      </c>
      <c r="AU175" s="270" t="s">
        <v>87</v>
      </c>
      <c r="AV175" s="15" t="s">
        <v>136</v>
      </c>
      <c r="AW175" s="15" t="s">
        <v>33</v>
      </c>
      <c r="AX175" s="15" t="s">
        <v>85</v>
      </c>
      <c r="AY175" s="270" t="s">
        <v>130</v>
      </c>
    </row>
    <row r="176" s="2" customFormat="1" ht="21.75" customHeight="1">
      <c r="A176" s="38"/>
      <c r="B176" s="39"/>
      <c r="C176" s="219" t="s">
        <v>9</v>
      </c>
      <c r="D176" s="219" t="s">
        <v>132</v>
      </c>
      <c r="E176" s="220" t="s">
        <v>226</v>
      </c>
      <c r="F176" s="221" t="s">
        <v>227</v>
      </c>
      <c r="G176" s="222" t="s">
        <v>168</v>
      </c>
      <c r="H176" s="223">
        <v>1746</v>
      </c>
      <c r="I176" s="224"/>
      <c r="J176" s="225">
        <f>ROUND(I176*H176,1)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136</v>
      </c>
      <c r="AT176" s="231" t="s">
        <v>132</v>
      </c>
      <c r="AU176" s="231" t="s">
        <v>87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ROUND(I176*H176,1)</f>
        <v>0</v>
      </c>
      <c r="BL176" s="17" t="s">
        <v>136</v>
      </c>
      <c r="BM176" s="231" t="s">
        <v>273</v>
      </c>
    </row>
    <row r="177" s="2" customFormat="1">
      <c r="A177" s="38"/>
      <c r="B177" s="39"/>
      <c r="C177" s="40"/>
      <c r="D177" s="233" t="s">
        <v>138</v>
      </c>
      <c r="E177" s="40"/>
      <c r="F177" s="234" t="s">
        <v>229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87</v>
      </c>
    </row>
    <row r="178" s="13" customFormat="1">
      <c r="A178" s="13"/>
      <c r="B178" s="238"/>
      <c r="C178" s="239"/>
      <c r="D178" s="233" t="s">
        <v>144</v>
      </c>
      <c r="E178" s="240" t="s">
        <v>1</v>
      </c>
      <c r="F178" s="241" t="s">
        <v>274</v>
      </c>
      <c r="G178" s="239"/>
      <c r="H178" s="242">
        <v>1746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144</v>
      </c>
      <c r="AU178" s="248" t="s">
        <v>87</v>
      </c>
      <c r="AV178" s="13" t="s">
        <v>87</v>
      </c>
      <c r="AW178" s="13" t="s">
        <v>33</v>
      </c>
      <c r="AX178" s="13" t="s">
        <v>77</v>
      </c>
      <c r="AY178" s="248" t="s">
        <v>130</v>
      </c>
    </row>
    <row r="179" s="14" customFormat="1">
      <c r="A179" s="14"/>
      <c r="B179" s="249"/>
      <c r="C179" s="250"/>
      <c r="D179" s="233" t="s">
        <v>144</v>
      </c>
      <c r="E179" s="251" t="s">
        <v>1</v>
      </c>
      <c r="F179" s="252" t="s">
        <v>223</v>
      </c>
      <c r="G179" s="250"/>
      <c r="H179" s="253">
        <v>1746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144</v>
      </c>
      <c r="AU179" s="259" t="s">
        <v>87</v>
      </c>
      <c r="AV179" s="14" t="s">
        <v>147</v>
      </c>
      <c r="AW179" s="14" t="s">
        <v>33</v>
      </c>
      <c r="AX179" s="14" t="s">
        <v>85</v>
      </c>
      <c r="AY179" s="259" t="s">
        <v>130</v>
      </c>
    </row>
    <row r="180" s="2" customFormat="1" ht="33" customHeight="1">
      <c r="A180" s="38"/>
      <c r="B180" s="39"/>
      <c r="C180" s="219" t="s">
        <v>231</v>
      </c>
      <c r="D180" s="219" t="s">
        <v>132</v>
      </c>
      <c r="E180" s="220" t="s">
        <v>232</v>
      </c>
      <c r="F180" s="221" t="s">
        <v>233</v>
      </c>
      <c r="G180" s="222" t="s">
        <v>135</v>
      </c>
      <c r="H180" s="223">
        <v>520</v>
      </c>
      <c r="I180" s="224"/>
      <c r="J180" s="225">
        <f>ROUND(I180*H180,1)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1.54</v>
      </c>
      <c r="R180" s="229">
        <f>Q180*H180</f>
        <v>800.80000000000007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136</v>
      </c>
      <c r="AT180" s="231" t="s">
        <v>132</v>
      </c>
      <c r="AU180" s="231" t="s">
        <v>87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ROUND(I180*H180,1)</f>
        <v>0</v>
      </c>
      <c r="BL180" s="17" t="s">
        <v>136</v>
      </c>
      <c r="BM180" s="231" t="s">
        <v>275</v>
      </c>
    </row>
    <row r="181" s="2" customFormat="1">
      <c r="A181" s="38"/>
      <c r="B181" s="39"/>
      <c r="C181" s="40"/>
      <c r="D181" s="233" t="s">
        <v>138</v>
      </c>
      <c r="E181" s="40"/>
      <c r="F181" s="234" t="s">
        <v>235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87</v>
      </c>
    </row>
    <row r="182" s="13" customFormat="1">
      <c r="A182" s="13"/>
      <c r="B182" s="238"/>
      <c r="C182" s="239"/>
      <c r="D182" s="233" t="s">
        <v>144</v>
      </c>
      <c r="E182" s="240" t="s">
        <v>1</v>
      </c>
      <c r="F182" s="241" t="s">
        <v>276</v>
      </c>
      <c r="G182" s="239"/>
      <c r="H182" s="242">
        <v>520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144</v>
      </c>
      <c r="AU182" s="248" t="s">
        <v>87</v>
      </c>
      <c r="AV182" s="13" t="s">
        <v>87</v>
      </c>
      <c r="AW182" s="13" t="s">
        <v>33</v>
      </c>
      <c r="AX182" s="13" t="s">
        <v>77</v>
      </c>
      <c r="AY182" s="248" t="s">
        <v>130</v>
      </c>
    </row>
    <row r="183" s="14" customFormat="1">
      <c r="A183" s="14"/>
      <c r="B183" s="249"/>
      <c r="C183" s="250"/>
      <c r="D183" s="233" t="s">
        <v>144</v>
      </c>
      <c r="E183" s="251" t="s">
        <v>1</v>
      </c>
      <c r="F183" s="252" t="s">
        <v>223</v>
      </c>
      <c r="G183" s="250"/>
      <c r="H183" s="253">
        <v>520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144</v>
      </c>
      <c r="AU183" s="259" t="s">
        <v>87</v>
      </c>
      <c r="AV183" s="14" t="s">
        <v>147</v>
      </c>
      <c r="AW183" s="14" t="s">
        <v>33</v>
      </c>
      <c r="AX183" s="14" t="s">
        <v>77</v>
      </c>
      <c r="AY183" s="259" t="s">
        <v>130</v>
      </c>
    </row>
    <row r="184" s="15" customFormat="1">
      <c r="A184" s="15"/>
      <c r="B184" s="260"/>
      <c r="C184" s="261"/>
      <c r="D184" s="233" t="s">
        <v>144</v>
      </c>
      <c r="E184" s="262" t="s">
        <v>1</v>
      </c>
      <c r="F184" s="263" t="s">
        <v>148</v>
      </c>
      <c r="G184" s="261"/>
      <c r="H184" s="264">
        <v>520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144</v>
      </c>
      <c r="AU184" s="270" t="s">
        <v>87</v>
      </c>
      <c r="AV184" s="15" t="s">
        <v>136</v>
      </c>
      <c r="AW184" s="15" t="s">
        <v>33</v>
      </c>
      <c r="AX184" s="15" t="s">
        <v>85</v>
      </c>
      <c r="AY184" s="270" t="s">
        <v>130</v>
      </c>
    </row>
    <row r="185" s="12" customFormat="1" ht="22.8" customHeight="1">
      <c r="A185" s="12"/>
      <c r="B185" s="203"/>
      <c r="C185" s="204"/>
      <c r="D185" s="205" t="s">
        <v>76</v>
      </c>
      <c r="E185" s="217" t="s">
        <v>237</v>
      </c>
      <c r="F185" s="217" t="s">
        <v>238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SUM(P186:P189)</f>
        <v>0</v>
      </c>
      <c r="Q185" s="211"/>
      <c r="R185" s="212">
        <f>SUM(R186:R189)</f>
        <v>0</v>
      </c>
      <c r="S185" s="211"/>
      <c r="T185" s="213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85</v>
      </c>
      <c r="AT185" s="215" t="s">
        <v>76</v>
      </c>
      <c r="AU185" s="215" t="s">
        <v>85</v>
      </c>
      <c r="AY185" s="214" t="s">
        <v>130</v>
      </c>
      <c r="BK185" s="216">
        <f>SUM(BK186:BK189)</f>
        <v>0</v>
      </c>
    </row>
    <row r="186" s="2" customFormat="1" ht="16.5" customHeight="1">
      <c r="A186" s="38"/>
      <c r="B186" s="39"/>
      <c r="C186" s="219" t="s">
        <v>239</v>
      </c>
      <c r="D186" s="219" t="s">
        <v>132</v>
      </c>
      <c r="E186" s="220" t="s">
        <v>240</v>
      </c>
      <c r="F186" s="221" t="s">
        <v>241</v>
      </c>
      <c r="G186" s="222" t="s">
        <v>242</v>
      </c>
      <c r="H186" s="223">
        <v>3395.8829999999998</v>
      </c>
      <c r="I186" s="224"/>
      <c r="J186" s="225">
        <f>ROUND(I186*H186,1)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136</v>
      </c>
      <c r="AT186" s="231" t="s">
        <v>132</v>
      </c>
      <c r="AU186" s="231" t="s">
        <v>87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ROUND(I186*H186,1)</f>
        <v>0</v>
      </c>
      <c r="BL186" s="17" t="s">
        <v>136</v>
      </c>
      <c r="BM186" s="231" t="s">
        <v>277</v>
      </c>
    </row>
    <row r="187" s="2" customFormat="1">
      <c r="A187" s="38"/>
      <c r="B187" s="39"/>
      <c r="C187" s="40"/>
      <c r="D187" s="233" t="s">
        <v>138</v>
      </c>
      <c r="E187" s="40"/>
      <c r="F187" s="234" t="s">
        <v>244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87</v>
      </c>
    </row>
    <row r="188" s="2" customFormat="1" ht="21.75" customHeight="1">
      <c r="A188" s="38"/>
      <c r="B188" s="39"/>
      <c r="C188" s="219" t="s">
        <v>245</v>
      </c>
      <c r="D188" s="219" t="s">
        <v>132</v>
      </c>
      <c r="E188" s="220" t="s">
        <v>246</v>
      </c>
      <c r="F188" s="221" t="s">
        <v>247</v>
      </c>
      <c r="G188" s="222" t="s">
        <v>242</v>
      </c>
      <c r="H188" s="223">
        <v>3395.8829999999998</v>
      </c>
      <c r="I188" s="224"/>
      <c r="J188" s="225">
        <f>ROUND(I188*H188,1)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136</v>
      </c>
      <c r="AT188" s="231" t="s">
        <v>132</v>
      </c>
      <c r="AU188" s="231" t="s">
        <v>87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ROUND(I188*H188,1)</f>
        <v>0</v>
      </c>
      <c r="BL188" s="17" t="s">
        <v>136</v>
      </c>
      <c r="BM188" s="231" t="s">
        <v>278</v>
      </c>
    </row>
    <row r="189" s="2" customFormat="1">
      <c r="A189" s="38"/>
      <c r="B189" s="39"/>
      <c r="C189" s="40"/>
      <c r="D189" s="233" t="s">
        <v>138</v>
      </c>
      <c r="E189" s="40"/>
      <c r="F189" s="234" t="s">
        <v>249</v>
      </c>
      <c r="G189" s="40"/>
      <c r="H189" s="40"/>
      <c r="I189" s="235"/>
      <c r="J189" s="40"/>
      <c r="K189" s="40"/>
      <c r="L189" s="44"/>
      <c r="M189" s="282"/>
      <c r="N189" s="283"/>
      <c r="O189" s="284"/>
      <c r="P189" s="284"/>
      <c r="Q189" s="284"/>
      <c r="R189" s="284"/>
      <c r="S189" s="284"/>
      <c r="T189" s="2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87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j5X5t33Ma5VugqoK8qnV3guZ6D08aYAgho2039cTzk6/luY+kpbHR4UQX4r6cxrDH/Aneox/tM7Vs3C+7+m2vA==" hashValue="huYOUdNTzof388PKQxCwbhuOsI581dWOByGlDMRJQFWkI7h98OxPi4XV2ln8uoNoK6S7oXMcFGErwJza1UlA4w==" algorithmName="SHA-512" password="CC35"/>
  <autoFilter ref="C119:K18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ROUND((SUM(BE120:BE189)),  1)</f>
        <v>0</v>
      </c>
      <c r="G33" s="38"/>
      <c r="H33" s="38"/>
      <c r="I33" s="155">
        <v>0.20999999999999999</v>
      </c>
      <c r="J33" s="154">
        <f>ROUND(((SUM(BE120:BE189))*I33),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ROUND((SUM(BF120:BF189)),  1)</f>
        <v>0</v>
      </c>
      <c r="G34" s="38"/>
      <c r="H34" s="38"/>
      <c r="I34" s="155">
        <v>0.14999999999999999</v>
      </c>
      <c r="J34" s="154">
        <f>ROUND(((SUM(BF120:BF189))*I34),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ROUND((SUM(BG120:BG189)),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ROUND((SUM(BH120:BH189)),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ROUND((SUM(BI120:BI189)),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- 03 - OPRAVA OPEVNĚNÍ BŘEHU KORYTA V KM 0,712-0,896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Morava, Uherský Ostroh – oprava LB nátrží ř. km 134,600 – 135,900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- 03 - OPRAVA OPEVNĚNÍ BŘEHU KORYTA V KM 0,712-0,896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Ostožské Předměstí</v>
      </c>
      <c r="G114" s="40"/>
      <c r="H114" s="40"/>
      <c r="I114" s="32" t="s">
        <v>23</v>
      </c>
      <c r="J114" s="79" t="str">
        <f>IF(J12="","",J12)</f>
        <v>27. 4. 2021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25</v>
      </c>
      <c r="D116" s="40"/>
      <c r="E116" s="40"/>
      <c r="F116" s="27" t="str">
        <f>E15</f>
        <v>Povodí Moravy, s.p.</v>
      </c>
      <c r="G116" s="40"/>
      <c r="H116" s="40"/>
      <c r="I116" s="32" t="s">
        <v>31</v>
      </c>
      <c r="J116" s="36" t="str">
        <f>E21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62</v>
      </c>
      <c r="E119" s="194" t="s">
        <v>58</v>
      </c>
      <c r="F119" s="194" t="s">
        <v>59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41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3244.6375199999998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P122+P168+P185</f>
        <v>0</v>
      </c>
      <c r="Q121" s="211"/>
      <c r="R121" s="212">
        <f>R122+R168+R185</f>
        <v>3244.6375199999998</v>
      </c>
      <c r="S121" s="211"/>
      <c r="T121" s="213">
        <f>T122+T168+T185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130</v>
      </c>
      <c r="BK121" s="216">
        <f>BK122+BK168+BK185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85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SUM(P123:P167)</f>
        <v>0</v>
      </c>
      <c r="Q122" s="211"/>
      <c r="R122" s="212">
        <f>SUM(R123:R167)</f>
        <v>0.027600000000000003</v>
      </c>
      <c r="S122" s="211"/>
      <c r="T122" s="213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85</v>
      </c>
      <c r="AY122" s="214" t="s">
        <v>130</v>
      </c>
      <c r="BK122" s="216">
        <f>SUM(BK123:BK167)</f>
        <v>0</v>
      </c>
    </row>
    <row r="123" s="2" customFormat="1" ht="33" customHeight="1">
      <c r="A123" s="38"/>
      <c r="B123" s="39"/>
      <c r="C123" s="219" t="s">
        <v>85</v>
      </c>
      <c r="D123" s="219" t="s">
        <v>132</v>
      </c>
      <c r="E123" s="220" t="s">
        <v>133</v>
      </c>
      <c r="F123" s="221" t="s">
        <v>134</v>
      </c>
      <c r="G123" s="222" t="s">
        <v>135</v>
      </c>
      <c r="H123" s="223">
        <v>320</v>
      </c>
      <c r="I123" s="224"/>
      <c r="J123" s="225">
        <f>ROUND(I123*H123,1)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136</v>
      </c>
      <c r="AT123" s="231" t="s">
        <v>132</v>
      </c>
      <c r="AU123" s="231" t="s">
        <v>87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ROUND(I123*H123,1)</f>
        <v>0</v>
      </c>
      <c r="BL123" s="17" t="s">
        <v>136</v>
      </c>
      <c r="BM123" s="231" t="s">
        <v>280</v>
      </c>
    </row>
    <row r="124" s="2" customFormat="1">
      <c r="A124" s="38"/>
      <c r="B124" s="39"/>
      <c r="C124" s="40"/>
      <c r="D124" s="233" t="s">
        <v>138</v>
      </c>
      <c r="E124" s="40"/>
      <c r="F124" s="234" t="s">
        <v>139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87</v>
      </c>
    </row>
    <row r="125" s="2" customFormat="1" ht="33" customHeight="1">
      <c r="A125" s="38"/>
      <c r="B125" s="39"/>
      <c r="C125" s="219" t="s">
        <v>87</v>
      </c>
      <c r="D125" s="219" t="s">
        <v>132</v>
      </c>
      <c r="E125" s="220" t="s">
        <v>140</v>
      </c>
      <c r="F125" s="221" t="s">
        <v>141</v>
      </c>
      <c r="G125" s="222" t="s">
        <v>135</v>
      </c>
      <c r="H125" s="223">
        <v>640</v>
      </c>
      <c r="I125" s="224"/>
      <c r="J125" s="225">
        <f>ROUND(I125*H125,1)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87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ROUND(I125*H125,1)</f>
        <v>0</v>
      </c>
      <c r="BL125" s="17" t="s">
        <v>136</v>
      </c>
      <c r="BM125" s="231" t="s">
        <v>281</v>
      </c>
    </row>
    <row r="126" s="2" customFormat="1">
      <c r="A126" s="38"/>
      <c r="B126" s="39"/>
      <c r="C126" s="40"/>
      <c r="D126" s="233" t="s">
        <v>138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87</v>
      </c>
    </row>
    <row r="127" s="13" customFormat="1">
      <c r="A127" s="13"/>
      <c r="B127" s="238"/>
      <c r="C127" s="239"/>
      <c r="D127" s="233" t="s">
        <v>144</v>
      </c>
      <c r="E127" s="240" t="s">
        <v>1</v>
      </c>
      <c r="F127" s="241" t="s">
        <v>282</v>
      </c>
      <c r="G127" s="239"/>
      <c r="H127" s="242">
        <v>640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144</v>
      </c>
      <c r="AU127" s="248" t="s">
        <v>87</v>
      </c>
      <c r="AV127" s="13" t="s">
        <v>87</v>
      </c>
      <c r="AW127" s="13" t="s">
        <v>33</v>
      </c>
      <c r="AX127" s="13" t="s">
        <v>77</v>
      </c>
      <c r="AY127" s="248" t="s">
        <v>130</v>
      </c>
    </row>
    <row r="128" s="14" customFormat="1">
      <c r="A128" s="14"/>
      <c r="B128" s="249"/>
      <c r="C128" s="250"/>
      <c r="D128" s="233" t="s">
        <v>144</v>
      </c>
      <c r="E128" s="251" t="s">
        <v>1</v>
      </c>
      <c r="F128" s="252" t="s">
        <v>146</v>
      </c>
      <c r="G128" s="250"/>
      <c r="H128" s="253">
        <v>640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144</v>
      </c>
      <c r="AU128" s="259" t="s">
        <v>87</v>
      </c>
      <c r="AV128" s="14" t="s">
        <v>147</v>
      </c>
      <c r="AW128" s="14" t="s">
        <v>33</v>
      </c>
      <c r="AX128" s="14" t="s">
        <v>77</v>
      </c>
      <c r="AY128" s="259" t="s">
        <v>130</v>
      </c>
    </row>
    <row r="129" s="15" customFormat="1">
      <c r="A129" s="15"/>
      <c r="B129" s="260"/>
      <c r="C129" s="261"/>
      <c r="D129" s="233" t="s">
        <v>144</v>
      </c>
      <c r="E129" s="262" t="s">
        <v>1</v>
      </c>
      <c r="F129" s="263" t="s">
        <v>148</v>
      </c>
      <c r="G129" s="261"/>
      <c r="H129" s="264">
        <v>640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144</v>
      </c>
      <c r="AU129" s="270" t="s">
        <v>87</v>
      </c>
      <c r="AV129" s="15" t="s">
        <v>136</v>
      </c>
      <c r="AW129" s="15" t="s">
        <v>33</v>
      </c>
      <c r="AX129" s="15" t="s">
        <v>85</v>
      </c>
      <c r="AY129" s="270" t="s">
        <v>130</v>
      </c>
    </row>
    <row r="130" s="2" customFormat="1" ht="21.75" customHeight="1">
      <c r="A130" s="38"/>
      <c r="B130" s="39"/>
      <c r="C130" s="219" t="s">
        <v>147</v>
      </c>
      <c r="D130" s="219" t="s">
        <v>132</v>
      </c>
      <c r="E130" s="220" t="s">
        <v>149</v>
      </c>
      <c r="F130" s="221" t="s">
        <v>150</v>
      </c>
      <c r="G130" s="222" t="s">
        <v>135</v>
      </c>
      <c r="H130" s="223">
        <v>640</v>
      </c>
      <c r="I130" s="224"/>
      <c r="J130" s="225">
        <f>ROUND(I130*H130,1)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136</v>
      </c>
      <c r="AT130" s="231" t="s">
        <v>132</v>
      </c>
      <c r="AU130" s="231" t="s">
        <v>87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ROUND(I130*H130,1)</f>
        <v>0</v>
      </c>
      <c r="BL130" s="17" t="s">
        <v>136</v>
      </c>
      <c r="BM130" s="231" t="s">
        <v>283</v>
      </c>
    </row>
    <row r="131" s="2" customFormat="1">
      <c r="A131" s="38"/>
      <c r="B131" s="39"/>
      <c r="C131" s="40"/>
      <c r="D131" s="233" t="s">
        <v>138</v>
      </c>
      <c r="E131" s="40"/>
      <c r="F131" s="234" t="s">
        <v>152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87</v>
      </c>
    </row>
    <row r="132" s="13" customFormat="1">
      <c r="A132" s="13"/>
      <c r="B132" s="238"/>
      <c r="C132" s="239"/>
      <c r="D132" s="233" t="s">
        <v>144</v>
      </c>
      <c r="E132" s="240" t="s">
        <v>1</v>
      </c>
      <c r="F132" s="241" t="s">
        <v>282</v>
      </c>
      <c r="G132" s="239"/>
      <c r="H132" s="242">
        <v>640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87</v>
      </c>
      <c r="AV132" s="13" t="s">
        <v>87</v>
      </c>
      <c r="AW132" s="13" t="s">
        <v>33</v>
      </c>
      <c r="AX132" s="13" t="s">
        <v>77</v>
      </c>
      <c r="AY132" s="248" t="s">
        <v>130</v>
      </c>
    </row>
    <row r="133" s="14" customFormat="1">
      <c r="A133" s="14"/>
      <c r="B133" s="249"/>
      <c r="C133" s="250"/>
      <c r="D133" s="233" t="s">
        <v>144</v>
      </c>
      <c r="E133" s="251" t="s">
        <v>1</v>
      </c>
      <c r="F133" s="252" t="s">
        <v>153</v>
      </c>
      <c r="G133" s="250"/>
      <c r="H133" s="253">
        <v>640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87</v>
      </c>
      <c r="AV133" s="14" t="s">
        <v>147</v>
      </c>
      <c r="AW133" s="14" t="s">
        <v>33</v>
      </c>
      <c r="AX133" s="14" t="s">
        <v>77</v>
      </c>
      <c r="AY133" s="259" t="s">
        <v>130</v>
      </c>
    </row>
    <row r="134" s="15" customFormat="1">
      <c r="A134" s="15"/>
      <c r="B134" s="260"/>
      <c r="C134" s="261"/>
      <c r="D134" s="233" t="s">
        <v>144</v>
      </c>
      <c r="E134" s="262" t="s">
        <v>1</v>
      </c>
      <c r="F134" s="263" t="s">
        <v>148</v>
      </c>
      <c r="G134" s="261"/>
      <c r="H134" s="264">
        <v>640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144</v>
      </c>
      <c r="AU134" s="270" t="s">
        <v>87</v>
      </c>
      <c r="AV134" s="15" t="s">
        <v>136</v>
      </c>
      <c r="AW134" s="15" t="s">
        <v>33</v>
      </c>
      <c r="AX134" s="15" t="s">
        <v>85</v>
      </c>
      <c r="AY134" s="270" t="s">
        <v>130</v>
      </c>
    </row>
    <row r="135" s="2" customFormat="1" ht="21.75" customHeight="1">
      <c r="A135" s="38"/>
      <c r="B135" s="39"/>
      <c r="C135" s="219" t="s">
        <v>136</v>
      </c>
      <c r="D135" s="219" t="s">
        <v>132</v>
      </c>
      <c r="E135" s="220" t="s">
        <v>154</v>
      </c>
      <c r="F135" s="221" t="s">
        <v>155</v>
      </c>
      <c r="G135" s="222" t="s">
        <v>135</v>
      </c>
      <c r="H135" s="223">
        <v>320</v>
      </c>
      <c r="I135" s="224"/>
      <c r="J135" s="225">
        <f>ROUND(I135*H135,1)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136</v>
      </c>
      <c r="AT135" s="231" t="s">
        <v>132</v>
      </c>
      <c r="AU135" s="231" t="s">
        <v>87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ROUND(I135*H135,1)</f>
        <v>0</v>
      </c>
      <c r="BL135" s="17" t="s">
        <v>136</v>
      </c>
      <c r="BM135" s="231" t="s">
        <v>284</v>
      </c>
    </row>
    <row r="136" s="2" customFormat="1">
      <c r="A136" s="38"/>
      <c r="B136" s="39"/>
      <c r="C136" s="40"/>
      <c r="D136" s="233" t="s">
        <v>138</v>
      </c>
      <c r="E136" s="40"/>
      <c r="F136" s="234" t="s">
        <v>157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87</v>
      </c>
    </row>
    <row r="137" s="2" customFormat="1" ht="16.5" customHeight="1">
      <c r="A137" s="38"/>
      <c r="B137" s="39"/>
      <c r="C137" s="219" t="s">
        <v>158</v>
      </c>
      <c r="D137" s="219" t="s">
        <v>132</v>
      </c>
      <c r="E137" s="220" t="s">
        <v>159</v>
      </c>
      <c r="F137" s="221" t="s">
        <v>160</v>
      </c>
      <c r="G137" s="222" t="s">
        <v>135</v>
      </c>
      <c r="H137" s="223">
        <v>320</v>
      </c>
      <c r="I137" s="224"/>
      <c r="J137" s="225">
        <f>ROUND(I137*H137,1)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136</v>
      </c>
      <c r="AT137" s="231" t="s">
        <v>132</v>
      </c>
      <c r="AU137" s="231" t="s">
        <v>87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ROUND(I137*H137,1)</f>
        <v>0</v>
      </c>
      <c r="BL137" s="17" t="s">
        <v>136</v>
      </c>
      <c r="BM137" s="231" t="s">
        <v>285</v>
      </c>
    </row>
    <row r="138" s="2" customFormat="1">
      <c r="A138" s="38"/>
      <c r="B138" s="39"/>
      <c r="C138" s="40"/>
      <c r="D138" s="233" t="s">
        <v>138</v>
      </c>
      <c r="E138" s="40"/>
      <c r="F138" s="234" t="s">
        <v>162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87</v>
      </c>
    </row>
    <row r="139" s="13" customFormat="1">
      <c r="A139" s="13"/>
      <c r="B139" s="238"/>
      <c r="C139" s="239"/>
      <c r="D139" s="233" t="s">
        <v>144</v>
      </c>
      <c r="E139" s="240" t="s">
        <v>1</v>
      </c>
      <c r="F139" s="241" t="s">
        <v>286</v>
      </c>
      <c r="G139" s="239"/>
      <c r="H139" s="242">
        <v>320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144</v>
      </c>
      <c r="AU139" s="248" t="s">
        <v>87</v>
      </c>
      <c r="AV139" s="13" t="s">
        <v>87</v>
      </c>
      <c r="AW139" s="13" t="s">
        <v>33</v>
      </c>
      <c r="AX139" s="13" t="s">
        <v>77</v>
      </c>
      <c r="AY139" s="248" t="s">
        <v>130</v>
      </c>
    </row>
    <row r="140" s="14" customFormat="1">
      <c r="A140" s="14"/>
      <c r="B140" s="249"/>
      <c r="C140" s="250"/>
      <c r="D140" s="233" t="s">
        <v>144</v>
      </c>
      <c r="E140" s="251" t="s">
        <v>1</v>
      </c>
      <c r="F140" s="252" t="s">
        <v>164</v>
      </c>
      <c r="G140" s="250"/>
      <c r="H140" s="253">
        <v>320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144</v>
      </c>
      <c r="AU140" s="259" t="s">
        <v>87</v>
      </c>
      <c r="AV140" s="14" t="s">
        <v>147</v>
      </c>
      <c r="AW140" s="14" t="s">
        <v>33</v>
      </c>
      <c r="AX140" s="14" t="s">
        <v>77</v>
      </c>
      <c r="AY140" s="259" t="s">
        <v>130</v>
      </c>
    </row>
    <row r="141" s="15" customFormat="1">
      <c r="A141" s="15"/>
      <c r="B141" s="260"/>
      <c r="C141" s="261"/>
      <c r="D141" s="233" t="s">
        <v>144</v>
      </c>
      <c r="E141" s="262" t="s">
        <v>1</v>
      </c>
      <c r="F141" s="263" t="s">
        <v>148</v>
      </c>
      <c r="G141" s="261"/>
      <c r="H141" s="264">
        <v>320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144</v>
      </c>
      <c r="AU141" s="270" t="s">
        <v>87</v>
      </c>
      <c r="AV141" s="15" t="s">
        <v>136</v>
      </c>
      <c r="AW141" s="15" t="s">
        <v>33</v>
      </c>
      <c r="AX141" s="15" t="s">
        <v>85</v>
      </c>
      <c r="AY141" s="270" t="s">
        <v>130</v>
      </c>
    </row>
    <row r="142" s="2" customFormat="1" ht="21.75" customHeight="1">
      <c r="A142" s="38"/>
      <c r="B142" s="39"/>
      <c r="C142" s="219" t="s">
        <v>165</v>
      </c>
      <c r="D142" s="219" t="s">
        <v>132</v>
      </c>
      <c r="E142" s="220" t="s">
        <v>184</v>
      </c>
      <c r="F142" s="221" t="s">
        <v>185</v>
      </c>
      <c r="G142" s="222" t="s">
        <v>168</v>
      </c>
      <c r="H142" s="223">
        <v>1840</v>
      </c>
      <c r="I142" s="224"/>
      <c r="J142" s="225">
        <f>ROUND(I142*H142,1)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136</v>
      </c>
      <c r="AT142" s="231" t="s">
        <v>132</v>
      </c>
      <c r="AU142" s="231" t="s">
        <v>87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ROUND(I142*H142,1)</f>
        <v>0</v>
      </c>
      <c r="BL142" s="17" t="s">
        <v>136</v>
      </c>
      <c r="BM142" s="231" t="s">
        <v>287</v>
      </c>
    </row>
    <row r="143" s="2" customFormat="1">
      <c r="A143" s="38"/>
      <c r="B143" s="39"/>
      <c r="C143" s="40"/>
      <c r="D143" s="233" t="s">
        <v>138</v>
      </c>
      <c r="E143" s="40"/>
      <c r="F143" s="234" t="s">
        <v>187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87</v>
      </c>
    </row>
    <row r="144" s="13" customFormat="1">
      <c r="A144" s="13"/>
      <c r="B144" s="238"/>
      <c r="C144" s="239"/>
      <c r="D144" s="233" t="s">
        <v>144</v>
      </c>
      <c r="E144" s="240" t="s">
        <v>1</v>
      </c>
      <c r="F144" s="241" t="s">
        <v>288</v>
      </c>
      <c r="G144" s="239"/>
      <c r="H144" s="242">
        <v>1840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144</v>
      </c>
      <c r="AU144" s="248" t="s">
        <v>87</v>
      </c>
      <c r="AV144" s="13" t="s">
        <v>87</v>
      </c>
      <c r="AW144" s="13" t="s">
        <v>33</v>
      </c>
      <c r="AX144" s="13" t="s">
        <v>77</v>
      </c>
      <c r="AY144" s="248" t="s">
        <v>130</v>
      </c>
    </row>
    <row r="145" s="14" customFormat="1">
      <c r="A145" s="14"/>
      <c r="B145" s="249"/>
      <c r="C145" s="250"/>
      <c r="D145" s="233" t="s">
        <v>144</v>
      </c>
      <c r="E145" s="251" t="s">
        <v>1</v>
      </c>
      <c r="F145" s="252" t="s">
        <v>172</v>
      </c>
      <c r="G145" s="250"/>
      <c r="H145" s="253">
        <v>1840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144</v>
      </c>
      <c r="AU145" s="259" t="s">
        <v>87</v>
      </c>
      <c r="AV145" s="14" t="s">
        <v>147</v>
      </c>
      <c r="AW145" s="14" t="s">
        <v>33</v>
      </c>
      <c r="AX145" s="14" t="s">
        <v>85</v>
      </c>
      <c r="AY145" s="259" t="s">
        <v>130</v>
      </c>
    </row>
    <row r="146" s="2" customFormat="1" ht="16.5" customHeight="1">
      <c r="A146" s="38"/>
      <c r="B146" s="39"/>
      <c r="C146" s="271" t="s">
        <v>173</v>
      </c>
      <c r="D146" s="271" t="s">
        <v>189</v>
      </c>
      <c r="E146" s="272" t="s">
        <v>190</v>
      </c>
      <c r="F146" s="273" t="s">
        <v>191</v>
      </c>
      <c r="G146" s="274" t="s">
        <v>192</v>
      </c>
      <c r="H146" s="275">
        <v>27.600000000000001</v>
      </c>
      <c r="I146" s="276"/>
      <c r="J146" s="277">
        <f>ROUND(I146*H146,1)</f>
        <v>0</v>
      </c>
      <c r="K146" s="278"/>
      <c r="L146" s="279"/>
      <c r="M146" s="280" t="s">
        <v>1</v>
      </c>
      <c r="N146" s="281" t="s">
        <v>42</v>
      </c>
      <c r="O146" s="91"/>
      <c r="P146" s="229">
        <f>O146*H146</f>
        <v>0</v>
      </c>
      <c r="Q146" s="229">
        <v>0.001</v>
      </c>
      <c r="R146" s="229">
        <f>Q146*H146</f>
        <v>0.027600000000000003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178</v>
      </c>
      <c r="AT146" s="231" t="s">
        <v>189</v>
      </c>
      <c r="AU146" s="231" t="s">
        <v>87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ROUND(I146*H146,1)</f>
        <v>0</v>
      </c>
      <c r="BL146" s="17" t="s">
        <v>136</v>
      </c>
      <c r="BM146" s="231" t="s">
        <v>289</v>
      </c>
    </row>
    <row r="147" s="2" customFormat="1">
      <c r="A147" s="38"/>
      <c r="B147" s="39"/>
      <c r="C147" s="40"/>
      <c r="D147" s="233" t="s">
        <v>138</v>
      </c>
      <c r="E147" s="40"/>
      <c r="F147" s="234" t="s">
        <v>191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87</v>
      </c>
    </row>
    <row r="148" s="13" customFormat="1">
      <c r="A148" s="13"/>
      <c r="B148" s="238"/>
      <c r="C148" s="239"/>
      <c r="D148" s="233" t="s">
        <v>144</v>
      </c>
      <c r="E148" s="239"/>
      <c r="F148" s="241" t="s">
        <v>290</v>
      </c>
      <c r="G148" s="239"/>
      <c r="H148" s="242">
        <v>27.600000000000001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144</v>
      </c>
      <c r="AU148" s="248" t="s">
        <v>87</v>
      </c>
      <c r="AV148" s="13" t="s">
        <v>87</v>
      </c>
      <c r="AW148" s="13" t="s">
        <v>4</v>
      </c>
      <c r="AX148" s="13" t="s">
        <v>85</v>
      </c>
      <c r="AY148" s="248" t="s">
        <v>130</v>
      </c>
    </row>
    <row r="149" s="2" customFormat="1" ht="21.75" customHeight="1">
      <c r="A149" s="38"/>
      <c r="B149" s="39"/>
      <c r="C149" s="219" t="s">
        <v>178</v>
      </c>
      <c r="D149" s="219" t="s">
        <v>132</v>
      </c>
      <c r="E149" s="220" t="s">
        <v>166</v>
      </c>
      <c r="F149" s="221" t="s">
        <v>167</v>
      </c>
      <c r="G149" s="222" t="s">
        <v>168</v>
      </c>
      <c r="H149" s="223">
        <v>1840</v>
      </c>
      <c r="I149" s="224"/>
      <c r="J149" s="225">
        <f>ROUND(I149*H149,1)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136</v>
      </c>
      <c r="AT149" s="231" t="s">
        <v>132</v>
      </c>
      <c r="AU149" s="231" t="s">
        <v>87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ROUND(I149*H149,1)</f>
        <v>0</v>
      </c>
      <c r="BL149" s="17" t="s">
        <v>136</v>
      </c>
      <c r="BM149" s="231" t="s">
        <v>291</v>
      </c>
    </row>
    <row r="150" s="2" customFormat="1">
      <c r="A150" s="38"/>
      <c r="B150" s="39"/>
      <c r="C150" s="40"/>
      <c r="D150" s="233" t="s">
        <v>138</v>
      </c>
      <c r="E150" s="40"/>
      <c r="F150" s="234" t="s">
        <v>170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87</v>
      </c>
    </row>
    <row r="151" s="13" customFormat="1">
      <c r="A151" s="13"/>
      <c r="B151" s="238"/>
      <c r="C151" s="239"/>
      <c r="D151" s="233" t="s">
        <v>144</v>
      </c>
      <c r="E151" s="240" t="s">
        <v>1</v>
      </c>
      <c r="F151" s="241" t="s">
        <v>288</v>
      </c>
      <c r="G151" s="239"/>
      <c r="H151" s="242">
        <v>1840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144</v>
      </c>
      <c r="AU151" s="248" t="s">
        <v>87</v>
      </c>
      <c r="AV151" s="13" t="s">
        <v>87</v>
      </c>
      <c r="AW151" s="13" t="s">
        <v>33</v>
      </c>
      <c r="AX151" s="13" t="s">
        <v>77</v>
      </c>
      <c r="AY151" s="248" t="s">
        <v>130</v>
      </c>
    </row>
    <row r="152" s="14" customFormat="1">
      <c r="A152" s="14"/>
      <c r="B152" s="249"/>
      <c r="C152" s="250"/>
      <c r="D152" s="233" t="s">
        <v>144</v>
      </c>
      <c r="E152" s="251" t="s">
        <v>1</v>
      </c>
      <c r="F152" s="252" t="s">
        <v>172</v>
      </c>
      <c r="G152" s="250"/>
      <c r="H152" s="253">
        <v>1840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144</v>
      </c>
      <c r="AU152" s="259" t="s">
        <v>87</v>
      </c>
      <c r="AV152" s="14" t="s">
        <v>147</v>
      </c>
      <c r="AW152" s="14" t="s">
        <v>33</v>
      </c>
      <c r="AX152" s="14" t="s">
        <v>85</v>
      </c>
      <c r="AY152" s="259" t="s">
        <v>130</v>
      </c>
    </row>
    <row r="153" s="2" customFormat="1" ht="21.75" customHeight="1">
      <c r="A153" s="38"/>
      <c r="B153" s="39"/>
      <c r="C153" s="219" t="s">
        <v>183</v>
      </c>
      <c r="D153" s="219" t="s">
        <v>132</v>
      </c>
      <c r="E153" s="220" t="s">
        <v>174</v>
      </c>
      <c r="F153" s="221" t="s">
        <v>175</v>
      </c>
      <c r="G153" s="222" t="s">
        <v>168</v>
      </c>
      <c r="H153" s="223">
        <v>700</v>
      </c>
      <c r="I153" s="224"/>
      <c r="J153" s="225">
        <f>ROUND(I153*H153,1)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136</v>
      </c>
      <c r="AT153" s="231" t="s">
        <v>132</v>
      </c>
      <c r="AU153" s="231" t="s">
        <v>87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ROUND(I153*H153,1)</f>
        <v>0</v>
      </c>
      <c r="BL153" s="17" t="s">
        <v>136</v>
      </c>
      <c r="BM153" s="231" t="s">
        <v>292</v>
      </c>
    </row>
    <row r="154" s="2" customFormat="1">
      <c r="A154" s="38"/>
      <c r="B154" s="39"/>
      <c r="C154" s="40"/>
      <c r="D154" s="233" t="s">
        <v>138</v>
      </c>
      <c r="E154" s="40"/>
      <c r="F154" s="234" t="s">
        <v>177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87</v>
      </c>
    </row>
    <row r="155" s="2" customFormat="1" ht="16.5" customHeight="1">
      <c r="A155" s="38"/>
      <c r="B155" s="39"/>
      <c r="C155" s="219" t="s">
        <v>188</v>
      </c>
      <c r="D155" s="219" t="s">
        <v>132</v>
      </c>
      <c r="E155" s="220" t="s">
        <v>179</v>
      </c>
      <c r="F155" s="221" t="s">
        <v>180</v>
      </c>
      <c r="G155" s="222" t="s">
        <v>168</v>
      </c>
      <c r="H155" s="223">
        <v>200</v>
      </c>
      <c r="I155" s="224"/>
      <c r="J155" s="225">
        <f>ROUND(I155*H155,1)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136</v>
      </c>
      <c r="AT155" s="231" t="s">
        <v>132</v>
      </c>
      <c r="AU155" s="231" t="s">
        <v>87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ROUND(I155*H155,1)</f>
        <v>0</v>
      </c>
      <c r="BL155" s="17" t="s">
        <v>136</v>
      </c>
      <c r="BM155" s="231" t="s">
        <v>293</v>
      </c>
    </row>
    <row r="156" s="2" customFormat="1">
      <c r="A156" s="38"/>
      <c r="B156" s="39"/>
      <c r="C156" s="40"/>
      <c r="D156" s="233" t="s">
        <v>138</v>
      </c>
      <c r="E156" s="40"/>
      <c r="F156" s="234" t="s">
        <v>182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87</v>
      </c>
    </row>
    <row r="157" s="2" customFormat="1" ht="21.75" customHeight="1">
      <c r="A157" s="38"/>
      <c r="B157" s="39"/>
      <c r="C157" s="219" t="s">
        <v>195</v>
      </c>
      <c r="D157" s="219" t="s">
        <v>132</v>
      </c>
      <c r="E157" s="220" t="s">
        <v>196</v>
      </c>
      <c r="F157" s="221" t="s">
        <v>197</v>
      </c>
      <c r="G157" s="222" t="s">
        <v>198</v>
      </c>
      <c r="H157" s="223">
        <v>234</v>
      </c>
      <c r="I157" s="224"/>
      <c r="J157" s="225">
        <f>ROUND(I157*H157,1)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136</v>
      </c>
      <c r="AT157" s="231" t="s">
        <v>132</v>
      </c>
      <c r="AU157" s="231" t="s">
        <v>87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ROUND(I157*H157,1)</f>
        <v>0</v>
      </c>
      <c r="BL157" s="17" t="s">
        <v>136</v>
      </c>
      <c r="BM157" s="231" t="s">
        <v>294</v>
      </c>
    </row>
    <row r="158" s="2" customFormat="1">
      <c r="A158" s="38"/>
      <c r="B158" s="39"/>
      <c r="C158" s="40"/>
      <c r="D158" s="233" t="s">
        <v>138</v>
      </c>
      <c r="E158" s="40"/>
      <c r="F158" s="234" t="s">
        <v>266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87</v>
      </c>
    </row>
    <row r="159" s="13" customFormat="1">
      <c r="A159" s="13"/>
      <c r="B159" s="238"/>
      <c r="C159" s="239"/>
      <c r="D159" s="233" t="s">
        <v>144</v>
      </c>
      <c r="E159" s="240" t="s">
        <v>1</v>
      </c>
      <c r="F159" s="241" t="s">
        <v>295</v>
      </c>
      <c r="G159" s="239"/>
      <c r="H159" s="242">
        <v>50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87</v>
      </c>
      <c r="AV159" s="13" t="s">
        <v>87</v>
      </c>
      <c r="AW159" s="13" t="s">
        <v>33</v>
      </c>
      <c r="AX159" s="13" t="s">
        <v>77</v>
      </c>
      <c r="AY159" s="248" t="s">
        <v>130</v>
      </c>
    </row>
    <row r="160" s="14" customFormat="1">
      <c r="A160" s="14"/>
      <c r="B160" s="249"/>
      <c r="C160" s="250"/>
      <c r="D160" s="233" t="s">
        <v>144</v>
      </c>
      <c r="E160" s="251" t="s">
        <v>1</v>
      </c>
      <c r="F160" s="252" t="s">
        <v>296</v>
      </c>
      <c r="G160" s="250"/>
      <c r="H160" s="253">
        <v>50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87</v>
      </c>
      <c r="AV160" s="14" t="s">
        <v>147</v>
      </c>
      <c r="AW160" s="14" t="s">
        <v>33</v>
      </c>
      <c r="AX160" s="14" t="s">
        <v>77</v>
      </c>
      <c r="AY160" s="259" t="s">
        <v>130</v>
      </c>
    </row>
    <row r="161" s="13" customFormat="1">
      <c r="A161" s="13"/>
      <c r="B161" s="238"/>
      <c r="C161" s="239"/>
      <c r="D161" s="233" t="s">
        <v>144</v>
      </c>
      <c r="E161" s="240" t="s">
        <v>1</v>
      </c>
      <c r="F161" s="241" t="s">
        <v>297</v>
      </c>
      <c r="G161" s="239"/>
      <c r="H161" s="242">
        <v>184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144</v>
      </c>
      <c r="AU161" s="248" t="s">
        <v>87</v>
      </c>
      <c r="AV161" s="13" t="s">
        <v>87</v>
      </c>
      <c r="AW161" s="13" t="s">
        <v>33</v>
      </c>
      <c r="AX161" s="13" t="s">
        <v>77</v>
      </c>
      <c r="AY161" s="248" t="s">
        <v>130</v>
      </c>
    </row>
    <row r="162" s="14" customFormat="1">
      <c r="A162" s="14"/>
      <c r="B162" s="249"/>
      <c r="C162" s="250"/>
      <c r="D162" s="233" t="s">
        <v>144</v>
      </c>
      <c r="E162" s="251" t="s">
        <v>1</v>
      </c>
      <c r="F162" s="252" t="s">
        <v>204</v>
      </c>
      <c r="G162" s="250"/>
      <c r="H162" s="253">
        <v>184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144</v>
      </c>
      <c r="AU162" s="259" t="s">
        <v>87</v>
      </c>
      <c r="AV162" s="14" t="s">
        <v>147</v>
      </c>
      <c r="AW162" s="14" t="s">
        <v>33</v>
      </c>
      <c r="AX162" s="14" t="s">
        <v>77</v>
      </c>
      <c r="AY162" s="259" t="s">
        <v>130</v>
      </c>
    </row>
    <row r="163" s="15" customFormat="1">
      <c r="A163" s="15"/>
      <c r="B163" s="260"/>
      <c r="C163" s="261"/>
      <c r="D163" s="233" t="s">
        <v>144</v>
      </c>
      <c r="E163" s="262" t="s">
        <v>1</v>
      </c>
      <c r="F163" s="263" t="s">
        <v>148</v>
      </c>
      <c r="G163" s="261"/>
      <c r="H163" s="264">
        <v>234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144</v>
      </c>
      <c r="AU163" s="270" t="s">
        <v>87</v>
      </c>
      <c r="AV163" s="15" t="s">
        <v>136</v>
      </c>
      <c r="AW163" s="15" t="s">
        <v>33</v>
      </c>
      <c r="AX163" s="15" t="s">
        <v>85</v>
      </c>
      <c r="AY163" s="270" t="s">
        <v>130</v>
      </c>
    </row>
    <row r="164" s="2" customFormat="1" ht="21.75" customHeight="1">
      <c r="A164" s="38"/>
      <c r="B164" s="39"/>
      <c r="C164" s="219" t="s">
        <v>205</v>
      </c>
      <c r="D164" s="219" t="s">
        <v>132</v>
      </c>
      <c r="E164" s="220" t="s">
        <v>206</v>
      </c>
      <c r="F164" s="221" t="s">
        <v>207</v>
      </c>
      <c r="G164" s="222" t="s">
        <v>208</v>
      </c>
      <c r="H164" s="223">
        <v>1</v>
      </c>
      <c r="I164" s="224"/>
      <c r="J164" s="225">
        <f>ROUND(I164*H164,1)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136</v>
      </c>
      <c r="AT164" s="231" t="s">
        <v>132</v>
      </c>
      <c r="AU164" s="231" t="s">
        <v>87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ROUND(I164*H164,1)</f>
        <v>0</v>
      </c>
      <c r="BL164" s="17" t="s">
        <v>136</v>
      </c>
      <c r="BM164" s="231" t="s">
        <v>298</v>
      </c>
    </row>
    <row r="165" s="2" customFormat="1">
      <c r="A165" s="38"/>
      <c r="B165" s="39"/>
      <c r="C165" s="40"/>
      <c r="D165" s="233" t="s">
        <v>138</v>
      </c>
      <c r="E165" s="40"/>
      <c r="F165" s="234" t="s">
        <v>210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87</v>
      </c>
    </row>
    <row r="166" s="2" customFormat="1" ht="16.5" customHeight="1">
      <c r="A166" s="38"/>
      <c r="B166" s="39"/>
      <c r="C166" s="219" t="s">
        <v>211</v>
      </c>
      <c r="D166" s="219" t="s">
        <v>132</v>
      </c>
      <c r="E166" s="220" t="s">
        <v>212</v>
      </c>
      <c r="F166" s="221" t="s">
        <v>213</v>
      </c>
      <c r="G166" s="222" t="s">
        <v>208</v>
      </c>
      <c r="H166" s="223">
        <v>1</v>
      </c>
      <c r="I166" s="224"/>
      <c r="J166" s="225">
        <f>ROUND(I166*H166,1)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136</v>
      </c>
      <c r="AT166" s="231" t="s">
        <v>132</v>
      </c>
      <c r="AU166" s="231" t="s">
        <v>87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ROUND(I166*H166,1)</f>
        <v>0</v>
      </c>
      <c r="BL166" s="17" t="s">
        <v>136</v>
      </c>
      <c r="BM166" s="231" t="s">
        <v>299</v>
      </c>
    </row>
    <row r="167" s="2" customFormat="1">
      <c r="A167" s="38"/>
      <c r="B167" s="39"/>
      <c r="C167" s="40"/>
      <c r="D167" s="233" t="s">
        <v>138</v>
      </c>
      <c r="E167" s="40"/>
      <c r="F167" s="234" t="s">
        <v>215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87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136</v>
      </c>
      <c r="F168" s="217" t="s">
        <v>216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SUM(P169:P184)</f>
        <v>0</v>
      </c>
      <c r="Q168" s="211"/>
      <c r="R168" s="212">
        <f>SUM(R169:R184)</f>
        <v>3244.6099199999999</v>
      </c>
      <c r="S168" s="211"/>
      <c r="T168" s="213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130</v>
      </c>
      <c r="BK168" s="216">
        <f>SUM(BK169:BK184)</f>
        <v>0</v>
      </c>
    </row>
    <row r="169" s="2" customFormat="1" ht="21.75" customHeight="1">
      <c r="A169" s="38"/>
      <c r="B169" s="39"/>
      <c r="C169" s="219" t="s">
        <v>217</v>
      </c>
      <c r="D169" s="219" t="s">
        <v>132</v>
      </c>
      <c r="E169" s="220" t="s">
        <v>218</v>
      </c>
      <c r="F169" s="221" t="s">
        <v>219</v>
      </c>
      <c r="G169" s="222" t="s">
        <v>135</v>
      </c>
      <c r="H169" s="223">
        <v>1174</v>
      </c>
      <c r="I169" s="224"/>
      <c r="J169" s="225">
        <f>ROUND(I169*H169,1)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2.13408</v>
      </c>
      <c r="R169" s="229">
        <f>Q169*H169</f>
        <v>2505.4099200000001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136</v>
      </c>
      <c r="AT169" s="231" t="s">
        <v>132</v>
      </c>
      <c r="AU169" s="231" t="s">
        <v>87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ROUND(I169*H169,1)</f>
        <v>0</v>
      </c>
      <c r="BL169" s="17" t="s">
        <v>136</v>
      </c>
      <c r="BM169" s="231" t="s">
        <v>300</v>
      </c>
    </row>
    <row r="170" s="2" customFormat="1">
      <c r="A170" s="38"/>
      <c r="B170" s="39"/>
      <c r="C170" s="40"/>
      <c r="D170" s="233" t="s">
        <v>138</v>
      </c>
      <c r="E170" s="40"/>
      <c r="F170" s="234" t="s">
        <v>221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87</v>
      </c>
    </row>
    <row r="171" s="13" customFormat="1">
      <c r="A171" s="13"/>
      <c r="B171" s="238"/>
      <c r="C171" s="239"/>
      <c r="D171" s="233" t="s">
        <v>144</v>
      </c>
      <c r="E171" s="240" t="s">
        <v>1</v>
      </c>
      <c r="F171" s="241" t="s">
        <v>301</v>
      </c>
      <c r="G171" s="239"/>
      <c r="H171" s="242">
        <v>990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144</v>
      </c>
      <c r="AU171" s="248" t="s">
        <v>87</v>
      </c>
      <c r="AV171" s="13" t="s">
        <v>87</v>
      </c>
      <c r="AW171" s="13" t="s">
        <v>33</v>
      </c>
      <c r="AX171" s="13" t="s">
        <v>77</v>
      </c>
      <c r="AY171" s="248" t="s">
        <v>130</v>
      </c>
    </row>
    <row r="172" s="14" customFormat="1">
      <c r="A172" s="14"/>
      <c r="B172" s="249"/>
      <c r="C172" s="250"/>
      <c r="D172" s="233" t="s">
        <v>144</v>
      </c>
      <c r="E172" s="251" t="s">
        <v>1</v>
      </c>
      <c r="F172" s="252" t="s">
        <v>223</v>
      </c>
      <c r="G172" s="250"/>
      <c r="H172" s="253">
        <v>990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144</v>
      </c>
      <c r="AU172" s="259" t="s">
        <v>87</v>
      </c>
      <c r="AV172" s="14" t="s">
        <v>147</v>
      </c>
      <c r="AW172" s="14" t="s">
        <v>33</v>
      </c>
      <c r="AX172" s="14" t="s">
        <v>77</v>
      </c>
      <c r="AY172" s="259" t="s">
        <v>130</v>
      </c>
    </row>
    <row r="173" s="13" customFormat="1">
      <c r="A173" s="13"/>
      <c r="B173" s="238"/>
      <c r="C173" s="239"/>
      <c r="D173" s="233" t="s">
        <v>144</v>
      </c>
      <c r="E173" s="240" t="s">
        <v>1</v>
      </c>
      <c r="F173" s="241" t="s">
        <v>302</v>
      </c>
      <c r="G173" s="239"/>
      <c r="H173" s="242">
        <v>184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144</v>
      </c>
      <c r="AU173" s="248" t="s">
        <v>87</v>
      </c>
      <c r="AV173" s="13" t="s">
        <v>87</v>
      </c>
      <c r="AW173" s="13" t="s">
        <v>33</v>
      </c>
      <c r="AX173" s="13" t="s">
        <v>77</v>
      </c>
      <c r="AY173" s="248" t="s">
        <v>130</v>
      </c>
    </row>
    <row r="174" s="14" customFormat="1">
      <c r="A174" s="14"/>
      <c r="B174" s="249"/>
      <c r="C174" s="250"/>
      <c r="D174" s="233" t="s">
        <v>144</v>
      </c>
      <c r="E174" s="251" t="s">
        <v>1</v>
      </c>
      <c r="F174" s="252" t="s">
        <v>225</v>
      </c>
      <c r="G174" s="250"/>
      <c r="H174" s="253">
        <v>184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144</v>
      </c>
      <c r="AU174" s="259" t="s">
        <v>87</v>
      </c>
      <c r="AV174" s="14" t="s">
        <v>147</v>
      </c>
      <c r="AW174" s="14" t="s">
        <v>33</v>
      </c>
      <c r="AX174" s="14" t="s">
        <v>77</v>
      </c>
      <c r="AY174" s="259" t="s">
        <v>130</v>
      </c>
    </row>
    <row r="175" s="15" customFormat="1">
      <c r="A175" s="15"/>
      <c r="B175" s="260"/>
      <c r="C175" s="261"/>
      <c r="D175" s="233" t="s">
        <v>144</v>
      </c>
      <c r="E175" s="262" t="s">
        <v>1</v>
      </c>
      <c r="F175" s="263" t="s">
        <v>148</v>
      </c>
      <c r="G175" s="261"/>
      <c r="H175" s="264">
        <v>1174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144</v>
      </c>
      <c r="AU175" s="270" t="s">
        <v>87</v>
      </c>
      <c r="AV175" s="15" t="s">
        <v>136</v>
      </c>
      <c r="AW175" s="15" t="s">
        <v>33</v>
      </c>
      <c r="AX175" s="15" t="s">
        <v>85</v>
      </c>
      <c r="AY175" s="270" t="s">
        <v>130</v>
      </c>
    </row>
    <row r="176" s="2" customFormat="1" ht="21.75" customHeight="1">
      <c r="A176" s="38"/>
      <c r="B176" s="39"/>
      <c r="C176" s="219" t="s">
        <v>9</v>
      </c>
      <c r="D176" s="219" t="s">
        <v>132</v>
      </c>
      <c r="E176" s="220" t="s">
        <v>226</v>
      </c>
      <c r="F176" s="221" t="s">
        <v>227</v>
      </c>
      <c r="G176" s="222" t="s">
        <v>168</v>
      </c>
      <c r="H176" s="223">
        <v>1694</v>
      </c>
      <c r="I176" s="224"/>
      <c r="J176" s="225">
        <f>ROUND(I176*H176,1)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136</v>
      </c>
      <c r="AT176" s="231" t="s">
        <v>132</v>
      </c>
      <c r="AU176" s="231" t="s">
        <v>87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ROUND(I176*H176,1)</f>
        <v>0</v>
      </c>
      <c r="BL176" s="17" t="s">
        <v>136</v>
      </c>
      <c r="BM176" s="231" t="s">
        <v>303</v>
      </c>
    </row>
    <row r="177" s="2" customFormat="1">
      <c r="A177" s="38"/>
      <c r="B177" s="39"/>
      <c r="C177" s="40"/>
      <c r="D177" s="233" t="s">
        <v>138</v>
      </c>
      <c r="E177" s="40"/>
      <c r="F177" s="234" t="s">
        <v>229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87</v>
      </c>
    </row>
    <row r="178" s="13" customFormat="1">
      <c r="A178" s="13"/>
      <c r="B178" s="238"/>
      <c r="C178" s="239"/>
      <c r="D178" s="233" t="s">
        <v>144</v>
      </c>
      <c r="E178" s="240" t="s">
        <v>1</v>
      </c>
      <c r="F178" s="241" t="s">
        <v>304</v>
      </c>
      <c r="G178" s="239"/>
      <c r="H178" s="242">
        <v>1694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144</v>
      </c>
      <c r="AU178" s="248" t="s">
        <v>87</v>
      </c>
      <c r="AV178" s="13" t="s">
        <v>87</v>
      </c>
      <c r="AW178" s="13" t="s">
        <v>33</v>
      </c>
      <c r="AX178" s="13" t="s">
        <v>77</v>
      </c>
      <c r="AY178" s="248" t="s">
        <v>130</v>
      </c>
    </row>
    <row r="179" s="14" customFormat="1">
      <c r="A179" s="14"/>
      <c r="B179" s="249"/>
      <c r="C179" s="250"/>
      <c r="D179" s="233" t="s">
        <v>144</v>
      </c>
      <c r="E179" s="251" t="s">
        <v>1</v>
      </c>
      <c r="F179" s="252" t="s">
        <v>223</v>
      </c>
      <c r="G179" s="250"/>
      <c r="H179" s="253">
        <v>1694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144</v>
      </c>
      <c r="AU179" s="259" t="s">
        <v>87</v>
      </c>
      <c r="AV179" s="14" t="s">
        <v>147</v>
      </c>
      <c r="AW179" s="14" t="s">
        <v>33</v>
      </c>
      <c r="AX179" s="14" t="s">
        <v>85</v>
      </c>
      <c r="AY179" s="259" t="s">
        <v>130</v>
      </c>
    </row>
    <row r="180" s="2" customFormat="1" ht="33" customHeight="1">
      <c r="A180" s="38"/>
      <c r="B180" s="39"/>
      <c r="C180" s="219" t="s">
        <v>231</v>
      </c>
      <c r="D180" s="219" t="s">
        <v>132</v>
      </c>
      <c r="E180" s="220" t="s">
        <v>232</v>
      </c>
      <c r="F180" s="221" t="s">
        <v>233</v>
      </c>
      <c r="G180" s="222" t="s">
        <v>135</v>
      </c>
      <c r="H180" s="223">
        <v>480</v>
      </c>
      <c r="I180" s="224"/>
      <c r="J180" s="225">
        <f>ROUND(I180*H180,1)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1.54</v>
      </c>
      <c r="R180" s="229">
        <f>Q180*H180</f>
        <v>739.20000000000005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136</v>
      </c>
      <c r="AT180" s="231" t="s">
        <v>132</v>
      </c>
      <c r="AU180" s="231" t="s">
        <v>87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ROUND(I180*H180,1)</f>
        <v>0</v>
      </c>
      <c r="BL180" s="17" t="s">
        <v>136</v>
      </c>
      <c r="BM180" s="231" t="s">
        <v>305</v>
      </c>
    </row>
    <row r="181" s="2" customFormat="1">
      <c r="A181" s="38"/>
      <c r="B181" s="39"/>
      <c r="C181" s="40"/>
      <c r="D181" s="233" t="s">
        <v>138</v>
      </c>
      <c r="E181" s="40"/>
      <c r="F181" s="234" t="s">
        <v>235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87</v>
      </c>
    </row>
    <row r="182" s="13" customFormat="1">
      <c r="A182" s="13"/>
      <c r="B182" s="238"/>
      <c r="C182" s="239"/>
      <c r="D182" s="233" t="s">
        <v>144</v>
      </c>
      <c r="E182" s="240" t="s">
        <v>1</v>
      </c>
      <c r="F182" s="241" t="s">
        <v>306</v>
      </c>
      <c r="G182" s="239"/>
      <c r="H182" s="242">
        <v>480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144</v>
      </c>
      <c r="AU182" s="248" t="s">
        <v>87</v>
      </c>
      <c r="AV182" s="13" t="s">
        <v>87</v>
      </c>
      <c r="AW182" s="13" t="s">
        <v>33</v>
      </c>
      <c r="AX182" s="13" t="s">
        <v>77</v>
      </c>
      <c r="AY182" s="248" t="s">
        <v>130</v>
      </c>
    </row>
    <row r="183" s="14" customFormat="1">
      <c r="A183" s="14"/>
      <c r="B183" s="249"/>
      <c r="C183" s="250"/>
      <c r="D183" s="233" t="s">
        <v>144</v>
      </c>
      <c r="E183" s="251" t="s">
        <v>1</v>
      </c>
      <c r="F183" s="252" t="s">
        <v>223</v>
      </c>
      <c r="G183" s="250"/>
      <c r="H183" s="253">
        <v>480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144</v>
      </c>
      <c r="AU183" s="259" t="s">
        <v>87</v>
      </c>
      <c r="AV183" s="14" t="s">
        <v>147</v>
      </c>
      <c r="AW183" s="14" t="s">
        <v>33</v>
      </c>
      <c r="AX183" s="14" t="s">
        <v>77</v>
      </c>
      <c r="AY183" s="259" t="s">
        <v>130</v>
      </c>
    </row>
    <row r="184" s="15" customFormat="1">
      <c r="A184" s="15"/>
      <c r="B184" s="260"/>
      <c r="C184" s="261"/>
      <c r="D184" s="233" t="s">
        <v>144</v>
      </c>
      <c r="E184" s="262" t="s">
        <v>1</v>
      </c>
      <c r="F184" s="263" t="s">
        <v>148</v>
      </c>
      <c r="G184" s="261"/>
      <c r="H184" s="264">
        <v>480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144</v>
      </c>
      <c r="AU184" s="270" t="s">
        <v>87</v>
      </c>
      <c r="AV184" s="15" t="s">
        <v>136</v>
      </c>
      <c r="AW184" s="15" t="s">
        <v>33</v>
      </c>
      <c r="AX184" s="15" t="s">
        <v>85</v>
      </c>
      <c r="AY184" s="270" t="s">
        <v>130</v>
      </c>
    </row>
    <row r="185" s="12" customFormat="1" ht="22.8" customHeight="1">
      <c r="A185" s="12"/>
      <c r="B185" s="203"/>
      <c r="C185" s="204"/>
      <c r="D185" s="205" t="s">
        <v>76</v>
      </c>
      <c r="E185" s="217" t="s">
        <v>237</v>
      </c>
      <c r="F185" s="217" t="s">
        <v>238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SUM(P186:P189)</f>
        <v>0</v>
      </c>
      <c r="Q185" s="211"/>
      <c r="R185" s="212">
        <f>SUM(R186:R189)</f>
        <v>0</v>
      </c>
      <c r="S185" s="211"/>
      <c r="T185" s="213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85</v>
      </c>
      <c r="AT185" s="215" t="s">
        <v>76</v>
      </c>
      <c r="AU185" s="215" t="s">
        <v>85</v>
      </c>
      <c r="AY185" s="214" t="s">
        <v>130</v>
      </c>
      <c r="BK185" s="216">
        <f>SUM(BK186:BK189)</f>
        <v>0</v>
      </c>
    </row>
    <row r="186" s="2" customFormat="1" ht="16.5" customHeight="1">
      <c r="A186" s="38"/>
      <c r="B186" s="39"/>
      <c r="C186" s="219" t="s">
        <v>239</v>
      </c>
      <c r="D186" s="219" t="s">
        <v>132</v>
      </c>
      <c r="E186" s="220" t="s">
        <v>240</v>
      </c>
      <c r="F186" s="221" t="s">
        <v>241</v>
      </c>
      <c r="G186" s="222" t="s">
        <v>242</v>
      </c>
      <c r="H186" s="223">
        <v>3244.6379999999999</v>
      </c>
      <c r="I186" s="224"/>
      <c r="J186" s="225">
        <f>ROUND(I186*H186,1)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136</v>
      </c>
      <c r="AT186" s="231" t="s">
        <v>132</v>
      </c>
      <c r="AU186" s="231" t="s">
        <v>87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ROUND(I186*H186,1)</f>
        <v>0</v>
      </c>
      <c r="BL186" s="17" t="s">
        <v>136</v>
      </c>
      <c r="BM186" s="231" t="s">
        <v>307</v>
      </c>
    </row>
    <row r="187" s="2" customFormat="1">
      <c r="A187" s="38"/>
      <c r="B187" s="39"/>
      <c r="C187" s="40"/>
      <c r="D187" s="233" t="s">
        <v>138</v>
      </c>
      <c r="E187" s="40"/>
      <c r="F187" s="234" t="s">
        <v>244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87</v>
      </c>
    </row>
    <row r="188" s="2" customFormat="1" ht="21.75" customHeight="1">
      <c r="A188" s="38"/>
      <c r="B188" s="39"/>
      <c r="C188" s="219" t="s">
        <v>245</v>
      </c>
      <c r="D188" s="219" t="s">
        <v>132</v>
      </c>
      <c r="E188" s="220" t="s">
        <v>246</v>
      </c>
      <c r="F188" s="221" t="s">
        <v>247</v>
      </c>
      <c r="G188" s="222" t="s">
        <v>242</v>
      </c>
      <c r="H188" s="223">
        <v>3244.6379999999999</v>
      </c>
      <c r="I188" s="224"/>
      <c r="J188" s="225">
        <f>ROUND(I188*H188,1)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136</v>
      </c>
      <c r="AT188" s="231" t="s">
        <v>132</v>
      </c>
      <c r="AU188" s="231" t="s">
        <v>87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ROUND(I188*H188,1)</f>
        <v>0</v>
      </c>
      <c r="BL188" s="17" t="s">
        <v>136</v>
      </c>
      <c r="BM188" s="231" t="s">
        <v>308</v>
      </c>
    </row>
    <row r="189" s="2" customFormat="1">
      <c r="A189" s="38"/>
      <c r="B189" s="39"/>
      <c r="C189" s="40"/>
      <c r="D189" s="233" t="s">
        <v>138</v>
      </c>
      <c r="E189" s="40"/>
      <c r="F189" s="234" t="s">
        <v>249</v>
      </c>
      <c r="G189" s="40"/>
      <c r="H189" s="40"/>
      <c r="I189" s="235"/>
      <c r="J189" s="40"/>
      <c r="K189" s="40"/>
      <c r="L189" s="44"/>
      <c r="M189" s="282"/>
      <c r="N189" s="283"/>
      <c r="O189" s="284"/>
      <c r="P189" s="284"/>
      <c r="Q189" s="284"/>
      <c r="R189" s="284"/>
      <c r="S189" s="284"/>
      <c r="T189" s="2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87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eHDDIyIOo5gLqj0e84ReVz4HRw0n8UHDxSsETunCx8aPcIefU9baEpM002/bQZgh6HoZsuuUtB6IuKUJtUw+7w==" hashValue="LyCkAILKhrmesQnFg8BJfYSLD/kz1qTifWUj2QwDvnhRa9GJPkTIzB741pzK+2WtL5zGIzfp5yELtGT4T1+fVA==" algorithmName="SHA-512" password="CC35"/>
  <autoFilter ref="C119:K18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ROUND((SUM(BE120:BE189)),  1)</f>
        <v>0</v>
      </c>
      <c r="G33" s="38"/>
      <c r="H33" s="38"/>
      <c r="I33" s="155">
        <v>0.20999999999999999</v>
      </c>
      <c r="J33" s="154">
        <f>ROUND(((SUM(BE120:BE189))*I33),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ROUND((SUM(BF120:BF189)),  1)</f>
        <v>0</v>
      </c>
      <c r="G34" s="38"/>
      <c r="H34" s="38"/>
      <c r="I34" s="155">
        <v>0.14999999999999999</v>
      </c>
      <c r="J34" s="154">
        <f>ROUND(((SUM(BF120:BF189))*I34),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ROUND((SUM(BG120:BG189)),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ROUND((SUM(BH120:BH189)),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ROUND((SUM(BI120:BI189)),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- 04 - OPRAVA OPEVNĚNÍ BŘEHU KORYTA V KM 0,896-1,300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Morava, Uherský Ostroh – oprava LB nátrží ř. km 134,600 – 135,900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- 04 - OPRAVA OPEVNĚNÍ BŘEHU KORYTA V KM 0,896-1,300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Ostožské Předměstí</v>
      </c>
      <c r="G114" s="40"/>
      <c r="H114" s="40"/>
      <c r="I114" s="32" t="s">
        <v>23</v>
      </c>
      <c r="J114" s="79" t="str">
        <f>IF(J12="","",J12)</f>
        <v>27. 4. 2021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25</v>
      </c>
      <c r="D116" s="40"/>
      <c r="E116" s="40"/>
      <c r="F116" s="27" t="str">
        <f>E15</f>
        <v>Povodí Moravy, s.p.</v>
      </c>
      <c r="G116" s="40"/>
      <c r="H116" s="40"/>
      <c r="I116" s="32" t="s">
        <v>31</v>
      </c>
      <c r="J116" s="36" t="str">
        <f>E21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62</v>
      </c>
      <c r="E119" s="194" t="s">
        <v>58</v>
      </c>
      <c r="F119" s="194" t="s">
        <v>59</v>
      </c>
      <c r="G119" s="194" t="s">
        <v>117</v>
      </c>
      <c r="H119" s="194" t="s">
        <v>118</v>
      </c>
      <c r="I119" s="194" t="s">
        <v>119</v>
      </c>
      <c r="J119" s="195" t="s">
        <v>108</v>
      </c>
      <c r="K119" s="196" t="s">
        <v>120</v>
      </c>
      <c r="L119" s="197"/>
      <c r="M119" s="100" t="s">
        <v>1</v>
      </c>
      <c r="N119" s="101" t="s">
        <v>41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3755.2929199999999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128</v>
      </c>
      <c r="F121" s="206" t="s">
        <v>129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P122+P168+P185</f>
        <v>0</v>
      </c>
      <c r="Q121" s="211"/>
      <c r="R121" s="212">
        <f>R122+R168+R185</f>
        <v>3755.2929199999999</v>
      </c>
      <c r="S121" s="211"/>
      <c r="T121" s="213">
        <f>T122+T168+T185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130</v>
      </c>
      <c r="BK121" s="216">
        <f>BK122+BK168+BK185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85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SUM(P123:P167)</f>
        <v>0</v>
      </c>
      <c r="Q122" s="211"/>
      <c r="R122" s="212">
        <f>SUM(R123:R167)</f>
        <v>0.060600000000000001</v>
      </c>
      <c r="S122" s="211"/>
      <c r="T122" s="213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85</v>
      </c>
      <c r="AY122" s="214" t="s">
        <v>130</v>
      </c>
      <c r="BK122" s="216">
        <f>SUM(BK123:BK167)</f>
        <v>0</v>
      </c>
    </row>
    <row r="123" s="2" customFormat="1" ht="33" customHeight="1">
      <c r="A123" s="38"/>
      <c r="B123" s="39"/>
      <c r="C123" s="219" t="s">
        <v>85</v>
      </c>
      <c r="D123" s="219" t="s">
        <v>132</v>
      </c>
      <c r="E123" s="220" t="s">
        <v>133</v>
      </c>
      <c r="F123" s="221" t="s">
        <v>134</v>
      </c>
      <c r="G123" s="222" t="s">
        <v>135</v>
      </c>
      <c r="H123" s="223">
        <v>315</v>
      </c>
      <c r="I123" s="224"/>
      <c r="J123" s="225">
        <f>ROUND(I123*H123,1)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136</v>
      </c>
      <c r="AT123" s="231" t="s">
        <v>132</v>
      </c>
      <c r="AU123" s="231" t="s">
        <v>87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ROUND(I123*H123,1)</f>
        <v>0</v>
      </c>
      <c r="BL123" s="17" t="s">
        <v>136</v>
      </c>
      <c r="BM123" s="231" t="s">
        <v>310</v>
      </c>
    </row>
    <row r="124" s="2" customFormat="1">
      <c r="A124" s="38"/>
      <c r="B124" s="39"/>
      <c r="C124" s="40"/>
      <c r="D124" s="233" t="s">
        <v>138</v>
      </c>
      <c r="E124" s="40"/>
      <c r="F124" s="234" t="s">
        <v>139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87</v>
      </c>
    </row>
    <row r="125" s="2" customFormat="1" ht="33" customHeight="1">
      <c r="A125" s="38"/>
      <c r="B125" s="39"/>
      <c r="C125" s="219" t="s">
        <v>87</v>
      </c>
      <c r="D125" s="219" t="s">
        <v>132</v>
      </c>
      <c r="E125" s="220" t="s">
        <v>140</v>
      </c>
      <c r="F125" s="221" t="s">
        <v>141</v>
      </c>
      <c r="G125" s="222" t="s">
        <v>135</v>
      </c>
      <c r="H125" s="223">
        <v>630</v>
      </c>
      <c r="I125" s="224"/>
      <c r="J125" s="225">
        <f>ROUND(I125*H125,1)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87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ROUND(I125*H125,1)</f>
        <v>0</v>
      </c>
      <c r="BL125" s="17" t="s">
        <v>136</v>
      </c>
      <c r="BM125" s="231" t="s">
        <v>311</v>
      </c>
    </row>
    <row r="126" s="2" customFormat="1">
      <c r="A126" s="38"/>
      <c r="B126" s="39"/>
      <c r="C126" s="40"/>
      <c r="D126" s="233" t="s">
        <v>138</v>
      </c>
      <c r="E126" s="40"/>
      <c r="F126" s="234" t="s">
        <v>143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87</v>
      </c>
    </row>
    <row r="127" s="13" customFormat="1">
      <c r="A127" s="13"/>
      <c r="B127" s="238"/>
      <c r="C127" s="239"/>
      <c r="D127" s="233" t="s">
        <v>144</v>
      </c>
      <c r="E127" s="240" t="s">
        <v>1</v>
      </c>
      <c r="F127" s="241" t="s">
        <v>312</v>
      </c>
      <c r="G127" s="239"/>
      <c r="H127" s="242">
        <v>630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144</v>
      </c>
      <c r="AU127" s="248" t="s">
        <v>87</v>
      </c>
      <c r="AV127" s="13" t="s">
        <v>87</v>
      </c>
      <c r="AW127" s="13" t="s">
        <v>33</v>
      </c>
      <c r="AX127" s="13" t="s">
        <v>77</v>
      </c>
      <c r="AY127" s="248" t="s">
        <v>130</v>
      </c>
    </row>
    <row r="128" s="14" customFormat="1">
      <c r="A128" s="14"/>
      <c r="B128" s="249"/>
      <c r="C128" s="250"/>
      <c r="D128" s="233" t="s">
        <v>144</v>
      </c>
      <c r="E128" s="251" t="s">
        <v>1</v>
      </c>
      <c r="F128" s="252" t="s">
        <v>146</v>
      </c>
      <c r="G128" s="250"/>
      <c r="H128" s="253">
        <v>630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144</v>
      </c>
      <c r="AU128" s="259" t="s">
        <v>87</v>
      </c>
      <c r="AV128" s="14" t="s">
        <v>147</v>
      </c>
      <c r="AW128" s="14" t="s">
        <v>33</v>
      </c>
      <c r="AX128" s="14" t="s">
        <v>77</v>
      </c>
      <c r="AY128" s="259" t="s">
        <v>130</v>
      </c>
    </row>
    <row r="129" s="15" customFormat="1">
      <c r="A129" s="15"/>
      <c r="B129" s="260"/>
      <c r="C129" s="261"/>
      <c r="D129" s="233" t="s">
        <v>144</v>
      </c>
      <c r="E129" s="262" t="s">
        <v>1</v>
      </c>
      <c r="F129" s="263" t="s">
        <v>148</v>
      </c>
      <c r="G129" s="261"/>
      <c r="H129" s="264">
        <v>630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144</v>
      </c>
      <c r="AU129" s="270" t="s">
        <v>87</v>
      </c>
      <c r="AV129" s="15" t="s">
        <v>136</v>
      </c>
      <c r="AW129" s="15" t="s">
        <v>33</v>
      </c>
      <c r="AX129" s="15" t="s">
        <v>85</v>
      </c>
      <c r="AY129" s="270" t="s">
        <v>130</v>
      </c>
    </row>
    <row r="130" s="2" customFormat="1" ht="21.75" customHeight="1">
      <c r="A130" s="38"/>
      <c r="B130" s="39"/>
      <c r="C130" s="219" t="s">
        <v>147</v>
      </c>
      <c r="D130" s="219" t="s">
        <v>132</v>
      </c>
      <c r="E130" s="220" t="s">
        <v>149</v>
      </c>
      <c r="F130" s="221" t="s">
        <v>150</v>
      </c>
      <c r="G130" s="222" t="s">
        <v>135</v>
      </c>
      <c r="H130" s="223">
        <v>630</v>
      </c>
      <c r="I130" s="224"/>
      <c r="J130" s="225">
        <f>ROUND(I130*H130,1)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136</v>
      </c>
      <c r="AT130" s="231" t="s">
        <v>132</v>
      </c>
      <c r="AU130" s="231" t="s">
        <v>87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ROUND(I130*H130,1)</f>
        <v>0</v>
      </c>
      <c r="BL130" s="17" t="s">
        <v>136</v>
      </c>
      <c r="BM130" s="231" t="s">
        <v>313</v>
      </c>
    </row>
    <row r="131" s="2" customFormat="1">
      <c r="A131" s="38"/>
      <c r="B131" s="39"/>
      <c r="C131" s="40"/>
      <c r="D131" s="233" t="s">
        <v>138</v>
      </c>
      <c r="E131" s="40"/>
      <c r="F131" s="234" t="s">
        <v>152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87</v>
      </c>
    </row>
    <row r="132" s="13" customFormat="1">
      <c r="A132" s="13"/>
      <c r="B132" s="238"/>
      <c r="C132" s="239"/>
      <c r="D132" s="233" t="s">
        <v>144</v>
      </c>
      <c r="E132" s="240" t="s">
        <v>1</v>
      </c>
      <c r="F132" s="241" t="s">
        <v>312</v>
      </c>
      <c r="G132" s="239"/>
      <c r="H132" s="242">
        <v>630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87</v>
      </c>
      <c r="AV132" s="13" t="s">
        <v>87</v>
      </c>
      <c r="AW132" s="13" t="s">
        <v>33</v>
      </c>
      <c r="AX132" s="13" t="s">
        <v>77</v>
      </c>
      <c r="AY132" s="248" t="s">
        <v>130</v>
      </c>
    </row>
    <row r="133" s="14" customFormat="1">
      <c r="A133" s="14"/>
      <c r="B133" s="249"/>
      <c r="C133" s="250"/>
      <c r="D133" s="233" t="s">
        <v>144</v>
      </c>
      <c r="E133" s="251" t="s">
        <v>1</v>
      </c>
      <c r="F133" s="252" t="s">
        <v>153</v>
      </c>
      <c r="G133" s="250"/>
      <c r="H133" s="253">
        <v>630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87</v>
      </c>
      <c r="AV133" s="14" t="s">
        <v>147</v>
      </c>
      <c r="AW133" s="14" t="s">
        <v>33</v>
      </c>
      <c r="AX133" s="14" t="s">
        <v>77</v>
      </c>
      <c r="AY133" s="259" t="s">
        <v>130</v>
      </c>
    </row>
    <row r="134" s="15" customFormat="1">
      <c r="A134" s="15"/>
      <c r="B134" s="260"/>
      <c r="C134" s="261"/>
      <c r="D134" s="233" t="s">
        <v>144</v>
      </c>
      <c r="E134" s="262" t="s">
        <v>1</v>
      </c>
      <c r="F134" s="263" t="s">
        <v>148</v>
      </c>
      <c r="G134" s="261"/>
      <c r="H134" s="264">
        <v>630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144</v>
      </c>
      <c r="AU134" s="270" t="s">
        <v>87</v>
      </c>
      <c r="AV134" s="15" t="s">
        <v>136</v>
      </c>
      <c r="AW134" s="15" t="s">
        <v>33</v>
      </c>
      <c r="AX134" s="15" t="s">
        <v>85</v>
      </c>
      <c r="AY134" s="270" t="s">
        <v>130</v>
      </c>
    </row>
    <row r="135" s="2" customFormat="1" ht="21.75" customHeight="1">
      <c r="A135" s="38"/>
      <c r="B135" s="39"/>
      <c r="C135" s="219" t="s">
        <v>136</v>
      </c>
      <c r="D135" s="219" t="s">
        <v>132</v>
      </c>
      <c r="E135" s="220" t="s">
        <v>154</v>
      </c>
      <c r="F135" s="221" t="s">
        <v>155</v>
      </c>
      <c r="G135" s="222" t="s">
        <v>135</v>
      </c>
      <c r="H135" s="223">
        <v>315</v>
      </c>
      <c r="I135" s="224"/>
      <c r="J135" s="225">
        <f>ROUND(I135*H135,1)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136</v>
      </c>
      <c r="AT135" s="231" t="s">
        <v>132</v>
      </c>
      <c r="AU135" s="231" t="s">
        <v>87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ROUND(I135*H135,1)</f>
        <v>0</v>
      </c>
      <c r="BL135" s="17" t="s">
        <v>136</v>
      </c>
      <c r="BM135" s="231" t="s">
        <v>314</v>
      </c>
    </row>
    <row r="136" s="2" customFormat="1">
      <c r="A136" s="38"/>
      <c r="B136" s="39"/>
      <c r="C136" s="40"/>
      <c r="D136" s="233" t="s">
        <v>138</v>
      </c>
      <c r="E136" s="40"/>
      <c r="F136" s="234" t="s">
        <v>157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87</v>
      </c>
    </row>
    <row r="137" s="2" customFormat="1" ht="16.5" customHeight="1">
      <c r="A137" s="38"/>
      <c r="B137" s="39"/>
      <c r="C137" s="219" t="s">
        <v>158</v>
      </c>
      <c r="D137" s="219" t="s">
        <v>132</v>
      </c>
      <c r="E137" s="220" t="s">
        <v>159</v>
      </c>
      <c r="F137" s="221" t="s">
        <v>160</v>
      </c>
      <c r="G137" s="222" t="s">
        <v>135</v>
      </c>
      <c r="H137" s="223">
        <v>315</v>
      </c>
      <c r="I137" s="224"/>
      <c r="J137" s="225">
        <f>ROUND(I137*H137,1)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136</v>
      </c>
      <c r="AT137" s="231" t="s">
        <v>132</v>
      </c>
      <c r="AU137" s="231" t="s">
        <v>87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ROUND(I137*H137,1)</f>
        <v>0</v>
      </c>
      <c r="BL137" s="17" t="s">
        <v>136</v>
      </c>
      <c r="BM137" s="231" t="s">
        <v>315</v>
      </c>
    </row>
    <row r="138" s="2" customFormat="1">
      <c r="A138" s="38"/>
      <c r="B138" s="39"/>
      <c r="C138" s="40"/>
      <c r="D138" s="233" t="s">
        <v>138</v>
      </c>
      <c r="E138" s="40"/>
      <c r="F138" s="234" t="s">
        <v>162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87</v>
      </c>
    </row>
    <row r="139" s="13" customFormat="1">
      <c r="A139" s="13"/>
      <c r="B139" s="238"/>
      <c r="C139" s="239"/>
      <c r="D139" s="233" t="s">
        <v>144</v>
      </c>
      <c r="E139" s="240" t="s">
        <v>1</v>
      </c>
      <c r="F139" s="241" t="s">
        <v>316</v>
      </c>
      <c r="G139" s="239"/>
      <c r="H139" s="242">
        <v>315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144</v>
      </c>
      <c r="AU139" s="248" t="s">
        <v>87</v>
      </c>
      <c r="AV139" s="13" t="s">
        <v>87</v>
      </c>
      <c r="AW139" s="13" t="s">
        <v>33</v>
      </c>
      <c r="AX139" s="13" t="s">
        <v>77</v>
      </c>
      <c r="AY139" s="248" t="s">
        <v>130</v>
      </c>
    </row>
    <row r="140" s="14" customFormat="1">
      <c r="A140" s="14"/>
      <c r="B140" s="249"/>
      <c r="C140" s="250"/>
      <c r="D140" s="233" t="s">
        <v>144</v>
      </c>
      <c r="E140" s="251" t="s">
        <v>1</v>
      </c>
      <c r="F140" s="252" t="s">
        <v>164</v>
      </c>
      <c r="G140" s="250"/>
      <c r="H140" s="253">
        <v>315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144</v>
      </c>
      <c r="AU140" s="259" t="s">
        <v>87</v>
      </c>
      <c r="AV140" s="14" t="s">
        <v>147</v>
      </c>
      <c r="AW140" s="14" t="s">
        <v>33</v>
      </c>
      <c r="AX140" s="14" t="s">
        <v>77</v>
      </c>
      <c r="AY140" s="259" t="s">
        <v>130</v>
      </c>
    </row>
    <row r="141" s="15" customFormat="1">
      <c r="A141" s="15"/>
      <c r="B141" s="260"/>
      <c r="C141" s="261"/>
      <c r="D141" s="233" t="s">
        <v>144</v>
      </c>
      <c r="E141" s="262" t="s">
        <v>1</v>
      </c>
      <c r="F141" s="263" t="s">
        <v>148</v>
      </c>
      <c r="G141" s="261"/>
      <c r="H141" s="264">
        <v>315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144</v>
      </c>
      <c r="AU141" s="270" t="s">
        <v>87</v>
      </c>
      <c r="AV141" s="15" t="s">
        <v>136</v>
      </c>
      <c r="AW141" s="15" t="s">
        <v>33</v>
      </c>
      <c r="AX141" s="15" t="s">
        <v>85</v>
      </c>
      <c r="AY141" s="270" t="s">
        <v>130</v>
      </c>
    </row>
    <row r="142" s="2" customFormat="1" ht="21.75" customHeight="1">
      <c r="A142" s="38"/>
      <c r="B142" s="39"/>
      <c r="C142" s="219" t="s">
        <v>165</v>
      </c>
      <c r="D142" s="219" t="s">
        <v>132</v>
      </c>
      <c r="E142" s="220" t="s">
        <v>184</v>
      </c>
      <c r="F142" s="221" t="s">
        <v>185</v>
      </c>
      <c r="G142" s="222" t="s">
        <v>168</v>
      </c>
      <c r="H142" s="223">
        <v>4040</v>
      </c>
      <c r="I142" s="224"/>
      <c r="J142" s="225">
        <f>ROUND(I142*H142,1)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136</v>
      </c>
      <c r="AT142" s="231" t="s">
        <v>132</v>
      </c>
      <c r="AU142" s="231" t="s">
        <v>87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ROUND(I142*H142,1)</f>
        <v>0</v>
      </c>
      <c r="BL142" s="17" t="s">
        <v>136</v>
      </c>
      <c r="BM142" s="231" t="s">
        <v>317</v>
      </c>
    </row>
    <row r="143" s="2" customFormat="1">
      <c r="A143" s="38"/>
      <c r="B143" s="39"/>
      <c r="C143" s="40"/>
      <c r="D143" s="233" t="s">
        <v>138</v>
      </c>
      <c r="E143" s="40"/>
      <c r="F143" s="234" t="s">
        <v>187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87</v>
      </c>
    </row>
    <row r="144" s="13" customFormat="1">
      <c r="A144" s="13"/>
      <c r="B144" s="238"/>
      <c r="C144" s="239"/>
      <c r="D144" s="233" t="s">
        <v>144</v>
      </c>
      <c r="E144" s="240" t="s">
        <v>1</v>
      </c>
      <c r="F144" s="241" t="s">
        <v>318</v>
      </c>
      <c r="G144" s="239"/>
      <c r="H144" s="242">
        <v>4040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144</v>
      </c>
      <c r="AU144" s="248" t="s">
        <v>87</v>
      </c>
      <c r="AV144" s="13" t="s">
        <v>87</v>
      </c>
      <c r="AW144" s="13" t="s">
        <v>33</v>
      </c>
      <c r="AX144" s="13" t="s">
        <v>77</v>
      </c>
      <c r="AY144" s="248" t="s">
        <v>130</v>
      </c>
    </row>
    <row r="145" s="14" customFormat="1">
      <c r="A145" s="14"/>
      <c r="B145" s="249"/>
      <c r="C145" s="250"/>
      <c r="D145" s="233" t="s">
        <v>144</v>
      </c>
      <c r="E145" s="251" t="s">
        <v>1</v>
      </c>
      <c r="F145" s="252" t="s">
        <v>172</v>
      </c>
      <c r="G145" s="250"/>
      <c r="H145" s="253">
        <v>4040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144</v>
      </c>
      <c r="AU145" s="259" t="s">
        <v>87</v>
      </c>
      <c r="AV145" s="14" t="s">
        <v>147</v>
      </c>
      <c r="AW145" s="14" t="s">
        <v>33</v>
      </c>
      <c r="AX145" s="14" t="s">
        <v>85</v>
      </c>
      <c r="AY145" s="259" t="s">
        <v>130</v>
      </c>
    </row>
    <row r="146" s="2" customFormat="1" ht="16.5" customHeight="1">
      <c r="A146" s="38"/>
      <c r="B146" s="39"/>
      <c r="C146" s="271" t="s">
        <v>173</v>
      </c>
      <c r="D146" s="271" t="s">
        <v>189</v>
      </c>
      <c r="E146" s="272" t="s">
        <v>190</v>
      </c>
      <c r="F146" s="273" t="s">
        <v>191</v>
      </c>
      <c r="G146" s="274" t="s">
        <v>192</v>
      </c>
      <c r="H146" s="275">
        <v>60.600000000000001</v>
      </c>
      <c r="I146" s="276"/>
      <c r="J146" s="277">
        <f>ROUND(I146*H146,1)</f>
        <v>0</v>
      </c>
      <c r="K146" s="278"/>
      <c r="L146" s="279"/>
      <c r="M146" s="280" t="s">
        <v>1</v>
      </c>
      <c r="N146" s="281" t="s">
        <v>42</v>
      </c>
      <c r="O146" s="91"/>
      <c r="P146" s="229">
        <f>O146*H146</f>
        <v>0</v>
      </c>
      <c r="Q146" s="229">
        <v>0.001</v>
      </c>
      <c r="R146" s="229">
        <f>Q146*H146</f>
        <v>0.060600000000000001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178</v>
      </c>
      <c r="AT146" s="231" t="s">
        <v>189</v>
      </c>
      <c r="AU146" s="231" t="s">
        <v>87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ROUND(I146*H146,1)</f>
        <v>0</v>
      </c>
      <c r="BL146" s="17" t="s">
        <v>136</v>
      </c>
      <c r="BM146" s="231" t="s">
        <v>319</v>
      </c>
    </row>
    <row r="147" s="2" customFormat="1">
      <c r="A147" s="38"/>
      <c r="B147" s="39"/>
      <c r="C147" s="40"/>
      <c r="D147" s="233" t="s">
        <v>138</v>
      </c>
      <c r="E147" s="40"/>
      <c r="F147" s="234" t="s">
        <v>191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87</v>
      </c>
    </row>
    <row r="148" s="13" customFormat="1">
      <c r="A148" s="13"/>
      <c r="B148" s="238"/>
      <c r="C148" s="239"/>
      <c r="D148" s="233" t="s">
        <v>144</v>
      </c>
      <c r="E148" s="239"/>
      <c r="F148" s="241" t="s">
        <v>320</v>
      </c>
      <c r="G148" s="239"/>
      <c r="H148" s="242">
        <v>60.600000000000001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144</v>
      </c>
      <c r="AU148" s="248" t="s">
        <v>87</v>
      </c>
      <c r="AV148" s="13" t="s">
        <v>87</v>
      </c>
      <c r="AW148" s="13" t="s">
        <v>4</v>
      </c>
      <c r="AX148" s="13" t="s">
        <v>85</v>
      </c>
      <c r="AY148" s="248" t="s">
        <v>130</v>
      </c>
    </row>
    <row r="149" s="2" customFormat="1" ht="21.75" customHeight="1">
      <c r="A149" s="38"/>
      <c r="B149" s="39"/>
      <c r="C149" s="219" t="s">
        <v>178</v>
      </c>
      <c r="D149" s="219" t="s">
        <v>132</v>
      </c>
      <c r="E149" s="220" t="s">
        <v>166</v>
      </c>
      <c r="F149" s="221" t="s">
        <v>167</v>
      </c>
      <c r="G149" s="222" t="s">
        <v>168</v>
      </c>
      <c r="H149" s="223">
        <v>4040</v>
      </c>
      <c r="I149" s="224"/>
      <c r="J149" s="225">
        <f>ROUND(I149*H149,1)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136</v>
      </c>
      <c r="AT149" s="231" t="s">
        <v>132</v>
      </c>
      <c r="AU149" s="231" t="s">
        <v>87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ROUND(I149*H149,1)</f>
        <v>0</v>
      </c>
      <c r="BL149" s="17" t="s">
        <v>136</v>
      </c>
      <c r="BM149" s="231" t="s">
        <v>321</v>
      </c>
    </row>
    <row r="150" s="2" customFormat="1">
      <c r="A150" s="38"/>
      <c r="B150" s="39"/>
      <c r="C150" s="40"/>
      <c r="D150" s="233" t="s">
        <v>138</v>
      </c>
      <c r="E150" s="40"/>
      <c r="F150" s="234" t="s">
        <v>170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87</v>
      </c>
    </row>
    <row r="151" s="13" customFormat="1">
      <c r="A151" s="13"/>
      <c r="B151" s="238"/>
      <c r="C151" s="239"/>
      <c r="D151" s="233" t="s">
        <v>144</v>
      </c>
      <c r="E151" s="240" t="s">
        <v>1</v>
      </c>
      <c r="F151" s="241" t="s">
        <v>318</v>
      </c>
      <c r="G151" s="239"/>
      <c r="H151" s="242">
        <v>4040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144</v>
      </c>
      <c r="AU151" s="248" t="s">
        <v>87</v>
      </c>
      <c r="AV151" s="13" t="s">
        <v>87</v>
      </c>
      <c r="AW151" s="13" t="s">
        <v>33</v>
      </c>
      <c r="AX151" s="13" t="s">
        <v>77</v>
      </c>
      <c r="AY151" s="248" t="s">
        <v>130</v>
      </c>
    </row>
    <row r="152" s="14" customFormat="1">
      <c r="A152" s="14"/>
      <c r="B152" s="249"/>
      <c r="C152" s="250"/>
      <c r="D152" s="233" t="s">
        <v>144</v>
      </c>
      <c r="E152" s="251" t="s">
        <v>1</v>
      </c>
      <c r="F152" s="252" t="s">
        <v>172</v>
      </c>
      <c r="G152" s="250"/>
      <c r="H152" s="253">
        <v>4040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144</v>
      </c>
      <c r="AU152" s="259" t="s">
        <v>87</v>
      </c>
      <c r="AV152" s="14" t="s">
        <v>147</v>
      </c>
      <c r="AW152" s="14" t="s">
        <v>33</v>
      </c>
      <c r="AX152" s="14" t="s">
        <v>85</v>
      </c>
      <c r="AY152" s="259" t="s">
        <v>130</v>
      </c>
    </row>
    <row r="153" s="2" customFormat="1" ht="21.75" customHeight="1">
      <c r="A153" s="38"/>
      <c r="B153" s="39"/>
      <c r="C153" s="219" t="s">
        <v>183</v>
      </c>
      <c r="D153" s="219" t="s">
        <v>132</v>
      </c>
      <c r="E153" s="220" t="s">
        <v>174</v>
      </c>
      <c r="F153" s="221" t="s">
        <v>175</v>
      </c>
      <c r="G153" s="222" t="s">
        <v>168</v>
      </c>
      <c r="H153" s="223">
        <v>810</v>
      </c>
      <c r="I153" s="224"/>
      <c r="J153" s="225">
        <f>ROUND(I153*H153,1)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136</v>
      </c>
      <c r="AT153" s="231" t="s">
        <v>132</v>
      </c>
      <c r="AU153" s="231" t="s">
        <v>87</v>
      </c>
      <c r="AY153" s="17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ROUND(I153*H153,1)</f>
        <v>0</v>
      </c>
      <c r="BL153" s="17" t="s">
        <v>136</v>
      </c>
      <c r="BM153" s="231" t="s">
        <v>322</v>
      </c>
    </row>
    <row r="154" s="2" customFormat="1">
      <c r="A154" s="38"/>
      <c r="B154" s="39"/>
      <c r="C154" s="40"/>
      <c r="D154" s="233" t="s">
        <v>138</v>
      </c>
      <c r="E154" s="40"/>
      <c r="F154" s="234" t="s">
        <v>177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87</v>
      </c>
    </row>
    <row r="155" s="2" customFormat="1" ht="16.5" customHeight="1">
      <c r="A155" s="38"/>
      <c r="B155" s="39"/>
      <c r="C155" s="219" t="s">
        <v>188</v>
      </c>
      <c r="D155" s="219" t="s">
        <v>132</v>
      </c>
      <c r="E155" s="220" t="s">
        <v>179</v>
      </c>
      <c r="F155" s="221" t="s">
        <v>180</v>
      </c>
      <c r="G155" s="222" t="s">
        <v>168</v>
      </c>
      <c r="H155" s="223">
        <v>1460</v>
      </c>
      <c r="I155" s="224"/>
      <c r="J155" s="225">
        <f>ROUND(I155*H155,1)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136</v>
      </c>
      <c r="AT155" s="231" t="s">
        <v>132</v>
      </c>
      <c r="AU155" s="231" t="s">
        <v>87</v>
      </c>
      <c r="AY155" s="17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ROUND(I155*H155,1)</f>
        <v>0</v>
      </c>
      <c r="BL155" s="17" t="s">
        <v>136</v>
      </c>
      <c r="BM155" s="231" t="s">
        <v>323</v>
      </c>
    </row>
    <row r="156" s="2" customFormat="1">
      <c r="A156" s="38"/>
      <c r="B156" s="39"/>
      <c r="C156" s="40"/>
      <c r="D156" s="233" t="s">
        <v>138</v>
      </c>
      <c r="E156" s="40"/>
      <c r="F156" s="234" t="s">
        <v>182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87</v>
      </c>
    </row>
    <row r="157" s="2" customFormat="1" ht="21.75" customHeight="1">
      <c r="A157" s="38"/>
      <c r="B157" s="39"/>
      <c r="C157" s="219" t="s">
        <v>195</v>
      </c>
      <c r="D157" s="219" t="s">
        <v>132</v>
      </c>
      <c r="E157" s="220" t="s">
        <v>196</v>
      </c>
      <c r="F157" s="221" t="s">
        <v>197</v>
      </c>
      <c r="G157" s="222" t="s">
        <v>198</v>
      </c>
      <c r="H157" s="223">
        <v>454</v>
      </c>
      <c r="I157" s="224"/>
      <c r="J157" s="225">
        <f>ROUND(I157*H157,1)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136</v>
      </c>
      <c r="AT157" s="231" t="s">
        <v>132</v>
      </c>
      <c r="AU157" s="231" t="s">
        <v>87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ROUND(I157*H157,1)</f>
        <v>0</v>
      </c>
      <c r="BL157" s="17" t="s">
        <v>136</v>
      </c>
      <c r="BM157" s="231" t="s">
        <v>324</v>
      </c>
    </row>
    <row r="158" s="2" customFormat="1">
      <c r="A158" s="38"/>
      <c r="B158" s="39"/>
      <c r="C158" s="40"/>
      <c r="D158" s="233" t="s">
        <v>138</v>
      </c>
      <c r="E158" s="40"/>
      <c r="F158" s="234" t="s">
        <v>266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87</v>
      </c>
    </row>
    <row r="159" s="13" customFormat="1">
      <c r="A159" s="13"/>
      <c r="B159" s="238"/>
      <c r="C159" s="239"/>
      <c r="D159" s="233" t="s">
        <v>144</v>
      </c>
      <c r="E159" s="240" t="s">
        <v>1</v>
      </c>
      <c r="F159" s="241" t="s">
        <v>295</v>
      </c>
      <c r="G159" s="239"/>
      <c r="H159" s="242">
        <v>50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87</v>
      </c>
      <c r="AV159" s="13" t="s">
        <v>87</v>
      </c>
      <c r="AW159" s="13" t="s">
        <v>33</v>
      </c>
      <c r="AX159" s="13" t="s">
        <v>77</v>
      </c>
      <c r="AY159" s="248" t="s">
        <v>130</v>
      </c>
    </row>
    <row r="160" s="14" customFormat="1">
      <c r="A160" s="14"/>
      <c r="B160" s="249"/>
      <c r="C160" s="250"/>
      <c r="D160" s="233" t="s">
        <v>144</v>
      </c>
      <c r="E160" s="251" t="s">
        <v>1</v>
      </c>
      <c r="F160" s="252" t="s">
        <v>296</v>
      </c>
      <c r="G160" s="250"/>
      <c r="H160" s="253">
        <v>50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87</v>
      </c>
      <c r="AV160" s="14" t="s">
        <v>147</v>
      </c>
      <c r="AW160" s="14" t="s">
        <v>33</v>
      </c>
      <c r="AX160" s="14" t="s">
        <v>77</v>
      </c>
      <c r="AY160" s="259" t="s">
        <v>130</v>
      </c>
    </row>
    <row r="161" s="13" customFormat="1">
      <c r="A161" s="13"/>
      <c r="B161" s="238"/>
      <c r="C161" s="239"/>
      <c r="D161" s="233" t="s">
        <v>144</v>
      </c>
      <c r="E161" s="240" t="s">
        <v>1</v>
      </c>
      <c r="F161" s="241" t="s">
        <v>325</v>
      </c>
      <c r="G161" s="239"/>
      <c r="H161" s="242">
        <v>404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144</v>
      </c>
      <c r="AU161" s="248" t="s">
        <v>87</v>
      </c>
      <c r="AV161" s="13" t="s">
        <v>87</v>
      </c>
      <c r="AW161" s="13" t="s">
        <v>33</v>
      </c>
      <c r="AX161" s="13" t="s">
        <v>77</v>
      </c>
      <c r="AY161" s="248" t="s">
        <v>130</v>
      </c>
    </row>
    <row r="162" s="14" customFormat="1">
      <c r="A162" s="14"/>
      <c r="B162" s="249"/>
      <c r="C162" s="250"/>
      <c r="D162" s="233" t="s">
        <v>144</v>
      </c>
      <c r="E162" s="251" t="s">
        <v>1</v>
      </c>
      <c r="F162" s="252" t="s">
        <v>204</v>
      </c>
      <c r="G162" s="250"/>
      <c r="H162" s="253">
        <v>404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144</v>
      </c>
      <c r="AU162" s="259" t="s">
        <v>87</v>
      </c>
      <c r="AV162" s="14" t="s">
        <v>147</v>
      </c>
      <c r="AW162" s="14" t="s">
        <v>33</v>
      </c>
      <c r="AX162" s="14" t="s">
        <v>77</v>
      </c>
      <c r="AY162" s="259" t="s">
        <v>130</v>
      </c>
    </row>
    <row r="163" s="15" customFormat="1">
      <c r="A163" s="15"/>
      <c r="B163" s="260"/>
      <c r="C163" s="261"/>
      <c r="D163" s="233" t="s">
        <v>144</v>
      </c>
      <c r="E163" s="262" t="s">
        <v>1</v>
      </c>
      <c r="F163" s="263" t="s">
        <v>148</v>
      </c>
      <c r="G163" s="261"/>
      <c r="H163" s="264">
        <v>454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144</v>
      </c>
      <c r="AU163" s="270" t="s">
        <v>87</v>
      </c>
      <c r="AV163" s="15" t="s">
        <v>136</v>
      </c>
      <c r="AW163" s="15" t="s">
        <v>33</v>
      </c>
      <c r="AX163" s="15" t="s">
        <v>85</v>
      </c>
      <c r="AY163" s="270" t="s">
        <v>130</v>
      </c>
    </row>
    <row r="164" s="2" customFormat="1" ht="21.75" customHeight="1">
      <c r="A164" s="38"/>
      <c r="B164" s="39"/>
      <c r="C164" s="219" t="s">
        <v>205</v>
      </c>
      <c r="D164" s="219" t="s">
        <v>132</v>
      </c>
      <c r="E164" s="220" t="s">
        <v>206</v>
      </c>
      <c r="F164" s="221" t="s">
        <v>207</v>
      </c>
      <c r="G164" s="222" t="s">
        <v>208</v>
      </c>
      <c r="H164" s="223">
        <v>1</v>
      </c>
      <c r="I164" s="224"/>
      <c r="J164" s="225">
        <f>ROUND(I164*H164,1)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136</v>
      </c>
      <c r="AT164" s="231" t="s">
        <v>132</v>
      </c>
      <c r="AU164" s="231" t="s">
        <v>87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ROUND(I164*H164,1)</f>
        <v>0</v>
      </c>
      <c r="BL164" s="17" t="s">
        <v>136</v>
      </c>
      <c r="BM164" s="231" t="s">
        <v>326</v>
      </c>
    </row>
    <row r="165" s="2" customFormat="1">
      <c r="A165" s="38"/>
      <c r="B165" s="39"/>
      <c r="C165" s="40"/>
      <c r="D165" s="233" t="s">
        <v>138</v>
      </c>
      <c r="E165" s="40"/>
      <c r="F165" s="234" t="s">
        <v>210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87</v>
      </c>
    </row>
    <row r="166" s="2" customFormat="1" ht="16.5" customHeight="1">
      <c r="A166" s="38"/>
      <c r="B166" s="39"/>
      <c r="C166" s="219" t="s">
        <v>211</v>
      </c>
      <c r="D166" s="219" t="s">
        <v>132</v>
      </c>
      <c r="E166" s="220" t="s">
        <v>212</v>
      </c>
      <c r="F166" s="221" t="s">
        <v>213</v>
      </c>
      <c r="G166" s="222" t="s">
        <v>208</v>
      </c>
      <c r="H166" s="223">
        <v>1</v>
      </c>
      <c r="I166" s="224"/>
      <c r="J166" s="225">
        <f>ROUND(I166*H166,1)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136</v>
      </c>
      <c r="AT166" s="231" t="s">
        <v>132</v>
      </c>
      <c r="AU166" s="231" t="s">
        <v>87</v>
      </c>
      <c r="AY166" s="17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ROUND(I166*H166,1)</f>
        <v>0</v>
      </c>
      <c r="BL166" s="17" t="s">
        <v>136</v>
      </c>
      <c r="BM166" s="231" t="s">
        <v>327</v>
      </c>
    </row>
    <row r="167" s="2" customFormat="1">
      <c r="A167" s="38"/>
      <c r="B167" s="39"/>
      <c r="C167" s="40"/>
      <c r="D167" s="233" t="s">
        <v>138</v>
      </c>
      <c r="E167" s="40"/>
      <c r="F167" s="234" t="s">
        <v>215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87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136</v>
      </c>
      <c r="F168" s="217" t="s">
        <v>216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SUM(P169:P184)</f>
        <v>0</v>
      </c>
      <c r="Q168" s="211"/>
      <c r="R168" s="212">
        <f>SUM(R169:R184)</f>
        <v>3755.2323200000001</v>
      </c>
      <c r="S168" s="211"/>
      <c r="T168" s="213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130</v>
      </c>
      <c r="BK168" s="216">
        <f>SUM(BK169:BK184)</f>
        <v>0</v>
      </c>
    </row>
    <row r="169" s="2" customFormat="1" ht="21.75" customHeight="1">
      <c r="A169" s="38"/>
      <c r="B169" s="39"/>
      <c r="C169" s="219" t="s">
        <v>217</v>
      </c>
      <c r="D169" s="219" t="s">
        <v>132</v>
      </c>
      <c r="E169" s="220" t="s">
        <v>218</v>
      </c>
      <c r="F169" s="221" t="s">
        <v>219</v>
      </c>
      <c r="G169" s="222" t="s">
        <v>135</v>
      </c>
      <c r="H169" s="223">
        <v>1204</v>
      </c>
      <c r="I169" s="224"/>
      <c r="J169" s="225">
        <f>ROUND(I169*H169,1)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2.13408</v>
      </c>
      <c r="R169" s="229">
        <f>Q169*H169</f>
        <v>2569.4323199999999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136</v>
      </c>
      <c r="AT169" s="231" t="s">
        <v>132</v>
      </c>
      <c r="AU169" s="231" t="s">
        <v>87</v>
      </c>
      <c r="AY169" s="17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ROUND(I169*H169,1)</f>
        <v>0</v>
      </c>
      <c r="BL169" s="17" t="s">
        <v>136</v>
      </c>
      <c r="BM169" s="231" t="s">
        <v>328</v>
      </c>
    </row>
    <row r="170" s="2" customFormat="1">
      <c r="A170" s="38"/>
      <c r="B170" s="39"/>
      <c r="C170" s="40"/>
      <c r="D170" s="233" t="s">
        <v>138</v>
      </c>
      <c r="E170" s="40"/>
      <c r="F170" s="234" t="s">
        <v>221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87</v>
      </c>
    </row>
    <row r="171" s="13" customFormat="1">
      <c r="A171" s="13"/>
      <c r="B171" s="238"/>
      <c r="C171" s="239"/>
      <c r="D171" s="233" t="s">
        <v>144</v>
      </c>
      <c r="E171" s="240" t="s">
        <v>1</v>
      </c>
      <c r="F171" s="241" t="s">
        <v>329</v>
      </c>
      <c r="G171" s="239"/>
      <c r="H171" s="242">
        <v>800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144</v>
      </c>
      <c r="AU171" s="248" t="s">
        <v>87</v>
      </c>
      <c r="AV171" s="13" t="s">
        <v>87</v>
      </c>
      <c r="AW171" s="13" t="s">
        <v>33</v>
      </c>
      <c r="AX171" s="13" t="s">
        <v>77</v>
      </c>
      <c r="AY171" s="248" t="s">
        <v>130</v>
      </c>
    </row>
    <row r="172" s="14" customFormat="1">
      <c r="A172" s="14"/>
      <c r="B172" s="249"/>
      <c r="C172" s="250"/>
      <c r="D172" s="233" t="s">
        <v>144</v>
      </c>
      <c r="E172" s="251" t="s">
        <v>1</v>
      </c>
      <c r="F172" s="252" t="s">
        <v>223</v>
      </c>
      <c r="G172" s="250"/>
      <c r="H172" s="253">
        <v>800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144</v>
      </c>
      <c r="AU172" s="259" t="s">
        <v>87</v>
      </c>
      <c r="AV172" s="14" t="s">
        <v>147</v>
      </c>
      <c r="AW172" s="14" t="s">
        <v>33</v>
      </c>
      <c r="AX172" s="14" t="s">
        <v>77</v>
      </c>
      <c r="AY172" s="259" t="s">
        <v>130</v>
      </c>
    </row>
    <row r="173" s="13" customFormat="1">
      <c r="A173" s="13"/>
      <c r="B173" s="238"/>
      <c r="C173" s="239"/>
      <c r="D173" s="233" t="s">
        <v>144</v>
      </c>
      <c r="E173" s="240" t="s">
        <v>1</v>
      </c>
      <c r="F173" s="241" t="s">
        <v>330</v>
      </c>
      <c r="G173" s="239"/>
      <c r="H173" s="242">
        <v>404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144</v>
      </c>
      <c r="AU173" s="248" t="s">
        <v>87</v>
      </c>
      <c r="AV173" s="13" t="s">
        <v>87</v>
      </c>
      <c r="AW173" s="13" t="s">
        <v>33</v>
      </c>
      <c r="AX173" s="13" t="s">
        <v>77</v>
      </c>
      <c r="AY173" s="248" t="s">
        <v>130</v>
      </c>
    </row>
    <row r="174" s="14" customFormat="1">
      <c r="A174" s="14"/>
      <c r="B174" s="249"/>
      <c r="C174" s="250"/>
      <c r="D174" s="233" t="s">
        <v>144</v>
      </c>
      <c r="E174" s="251" t="s">
        <v>1</v>
      </c>
      <c r="F174" s="252" t="s">
        <v>225</v>
      </c>
      <c r="G174" s="250"/>
      <c r="H174" s="253">
        <v>404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144</v>
      </c>
      <c r="AU174" s="259" t="s">
        <v>87</v>
      </c>
      <c r="AV174" s="14" t="s">
        <v>147</v>
      </c>
      <c r="AW174" s="14" t="s">
        <v>33</v>
      </c>
      <c r="AX174" s="14" t="s">
        <v>77</v>
      </c>
      <c r="AY174" s="259" t="s">
        <v>130</v>
      </c>
    </row>
    <row r="175" s="15" customFormat="1">
      <c r="A175" s="15"/>
      <c r="B175" s="260"/>
      <c r="C175" s="261"/>
      <c r="D175" s="233" t="s">
        <v>144</v>
      </c>
      <c r="E175" s="262" t="s">
        <v>1</v>
      </c>
      <c r="F175" s="263" t="s">
        <v>148</v>
      </c>
      <c r="G175" s="261"/>
      <c r="H175" s="264">
        <v>1204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144</v>
      </c>
      <c r="AU175" s="270" t="s">
        <v>87</v>
      </c>
      <c r="AV175" s="15" t="s">
        <v>136</v>
      </c>
      <c r="AW175" s="15" t="s">
        <v>33</v>
      </c>
      <c r="AX175" s="15" t="s">
        <v>85</v>
      </c>
      <c r="AY175" s="270" t="s">
        <v>130</v>
      </c>
    </row>
    <row r="176" s="2" customFormat="1" ht="21.75" customHeight="1">
      <c r="A176" s="38"/>
      <c r="B176" s="39"/>
      <c r="C176" s="219" t="s">
        <v>9</v>
      </c>
      <c r="D176" s="219" t="s">
        <v>132</v>
      </c>
      <c r="E176" s="220" t="s">
        <v>226</v>
      </c>
      <c r="F176" s="221" t="s">
        <v>227</v>
      </c>
      <c r="G176" s="222" t="s">
        <v>168</v>
      </c>
      <c r="H176" s="223">
        <v>1874</v>
      </c>
      <c r="I176" s="224"/>
      <c r="J176" s="225">
        <f>ROUND(I176*H176,1)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136</v>
      </c>
      <c r="AT176" s="231" t="s">
        <v>132</v>
      </c>
      <c r="AU176" s="231" t="s">
        <v>87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ROUND(I176*H176,1)</f>
        <v>0</v>
      </c>
      <c r="BL176" s="17" t="s">
        <v>136</v>
      </c>
      <c r="BM176" s="231" t="s">
        <v>331</v>
      </c>
    </row>
    <row r="177" s="2" customFormat="1">
      <c r="A177" s="38"/>
      <c r="B177" s="39"/>
      <c r="C177" s="40"/>
      <c r="D177" s="233" t="s">
        <v>138</v>
      </c>
      <c r="E177" s="40"/>
      <c r="F177" s="234" t="s">
        <v>229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87</v>
      </c>
    </row>
    <row r="178" s="13" customFormat="1">
      <c r="A178" s="13"/>
      <c r="B178" s="238"/>
      <c r="C178" s="239"/>
      <c r="D178" s="233" t="s">
        <v>144</v>
      </c>
      <c r="E178" s="240" t="s">
        <v>1</v>
      </c>
      <c r="F178" s="241" t="s">
        <v>332</v>
      </c>
      <c r="G178" s="239"/>
      <c r="H178" s="242">
        <v>1874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144</v>
      </c>
      <c r="AU178" s="248" t="s">
        <v>87</v>
      </c>
      <c r="AV178" s="13" t="s">
        <v>87</v>
      </c>
      <c r="AW178" s="13" t="s">
        <v>33</v>
      </c>
      <c r="AX178" s="13" t="s">
        <v>77</v>
      </c>
      <c r="AY178" s="248" t="s">
        <v>130</v>
      </c>
    </row>
    <row r="179" s="14" customFormat="1">
      <c r="A179" s="14"/>
      <c r="B179" s="249"/>
      <c r="C179" s="250"/>
      <c r="D179" s="233" t="s">
        <v>144</v>
      </c>
      <c r="E179" s="251" t="s">
        <v>1</v>
      </c>
      <c r="F179" s="252" t="s">
        <v>223</v>
      </c>
      <c r="G179" s="250"/>
      <c r="H179" s="253">
        <v>1874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144</v>
      </c>
      <c r="AU179" s="259" t="s">
        <v>87</v>
      </c>
      <c r="AV179" s="14" t="s">
        <v>147</v>
      </c>
      <c r="AW179" s="14" t="s">
        <v>33</v>
      </c>
      <c r="AX179" s="14" t="s">
        <v>85</v>
      </c>
      <c r="AY179" s="259" t="s">
        <v>130</v>
      </c>
    </row>
    <row r="180" s="2" customFormat="1" ht="33" customHeight="1">
      <c r="A180" s="38"/>
      <c r="B180" s="39"/>
      <c r="C180" s="219" t="s">
        <v>231</v>
      </c>
      <c r="D180" s="219" t="s">
        <v>132</v>
      </c>
      <c r="E180" s="220" t="s">
        <v>232</v>
      </c>
      <c r="F180" s="221" t="s">
        <v>233</v>
      </c>
      <c r="G180" s="222" t="s">
        <v>135</v>
      </c>
      <c r="H180" s="223">
        <v>770</v>
      </c>
      <c r="I180" s="224"/>
      <c r="J180" s="225">
        <f>ROUND(I180*H180,1)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1.54</v>
      </c>
      <c r="R180" s="229">
        <f>Q180*H180</f>
        <v>1185.8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136</v>
      </c>
      <c r="AT180" s="231" t="s">
        <v>132</v>
      </c>
      <c r="AU180" s="231" t="s">
        <v>87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ROUND(I180*H180,1)</f>
        <v>0</v>
      </c>
      <c r="BL180" s="17" t="s">
        <v>136</v>
      </c>
      <c r="BM180" s="231" t="s">
        <v>333</v>
      </c>
    </row>
    <row r="181" s="2" customFormat="1">
      <c r="A181" s="38"/>
      <c r="B181" s="39"/>
      <c r="C181" s="40"/>
      <c r="D181" s="233" t="s">
        <v>138</v>
      </c>
      <c r="E181" s="40"/>
      <c r="F181" s="234" t="s">
        <v>235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87</v>
      </c>
    </row>
    <row r="182" s="13" customFormat="1">
      <c r="A182" s="13"/>
      <c r="B182" s="238"/>
      <c r="C182" s="239"/>
      <c r="D182" s="233" t="s">
        <v>144</v>
      </c>
      <c r="E182" s="240" t="s">
        <v>1</v>
      </c>
      <c r="F182" s="241" t="s">
        <v>334</v>
      </c>
      <c r="G182" s="239"/>
      <c r="H182" s="242">
        <v>770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144</v>
      </c>
      <c r="AU182" s="248" t="s">
        <v>87</v>
      </c>
      <c r="AV182" s="13" t="s">
        <v>87</v>
      </c>
      <c r="AW182" s="13" t="s">
        <v>33</v>
      </c>
      <c r="AX182" s="13" t="s">
        <v>77</v>
      </c>
      <c r="AY182" s="248" t="s">
        <v>130</v>
      </c>
    </row>
    <row r="183" s="14" customFormat="1">
      <c r="A183" s="14"/>
      <c r="B183" s="249"/>
      <c r="C183" s="250"/>
      <c r="D183" s="233" t="s">
        <v>144</v>
      </c>
      <c r="E183" s="251" t="s">
        <v>1</v>
      </c>
      <c r="F183" s="252" t="s">
        <v>223</v>
      </c>
      <c r="G183" s="250"/>
      <c r="H183" s="253">
        <v>770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144</v>
      </c>
      <c r="AU183" s="259" t="s">
        <v>87</v>
      </c>
      <c r="AV183" s="14" t="s">
        <v>147</v>
      </c>
      <c r="AW183" s="14" t="s">
        <v>33</v>
      </c>
      <c r="AX183" s="14" t="s">
        <v>77</v>
      </c>
      <c r="AY183" s="259" t="s">
        <v>130</v>
      </c>
    </row>
    <row r="184" s="15" customFormat="1">
      <c r="A184" s="15"/>
      <c r="B184" s="260"/>
      <c r="C184" s="261"/>
      <c r="D184" s="233" t="s">
        <v>144</v>
      </c>
      <c r="E184" s="262" t="s">
        <v>1</v>
      </c>
      <c r="F184" s="263" t="s">
        <v>148</v>
      </c>
      <c r="G184" s="261"/>
      <c r="H184" s="264">
        <v>770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144</v>
      </c>
      <c r="AU184" s="270" t="s">
        <v>87</v>
      </c>
      <c r="AV184" s="15" t="s">
        <v>136</v>
      </c>
      <c r="AW184" s="15" t="s">
        <v>33</v>
      </c>
      <c r="AX184" s="15" t="s">
        <v>85</v>
      </c>
      <c r="AY184" s="270" t="s">
        <v>130</v>
      </c>
    </row>
    <row r="185" s="12" customFormat="1" ht="22.8" customHeight="1">
      <c r="A185" s="12"/>
      <c r="B185" s="203"/>
      <c r="C185" s="204"/>
      <c r="D185" s="205" t="s">
        <v>76</v>
      </c>
      <c r="E185" s="217" t="s">
        <v>237</v>
      </c>
      <c r="F185" s="217" t="s">
        <v>238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SUM(P186:P189)</f>
        <v>0</v>
      </c>
      <c r="Q185" s="211"/>
      <c r="R185" s="212">
        <f>SUM(R186:R189)</f>
        <v>0</v>
      </c>
      <c r="S185" s="211"/>
      <c r="T185" s="213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85</v>
      </c>
      <c r="AT185" s="215" t="s">
        <v>76</v>
      </c>
      <c r="AU185" s="215" t="s">
        <v>85</v>
      </c>
      <c r="AY185" s="214" t="s">
        <v>130</v>
      </c>
      <c r="BK185" s="216">
        <f>SUM(BK186:BK189)</f>
        <v>0</v>
      </c>
    </row>
    <row r="186" s="2" customFormat="1" ht="16.5" customHeight="1">
      <c r="A186" s="38"/>
      <c r="B186" s="39"/>
      <c r="C186" s="219" t="s">
        <v>239</v>
      </c>
      <c r="D186" s="219" t="s">
        <v>132</v>
      </c>
      <c r="E186" s="220" t="s">
        <v>240</v>
      </c>
      <c r="F186" s="221" t="s">
        <v>241</v>
      </c>
      <c r="G186" s="222" t="s">
        <v>242</v>
      </c>
      <c r="H186" s="223">
        <v>3755.2930000000001</v>
      </c>
      <c r="I186" s="224"/>
      <c r="J186" s="225">
        <f>ROUND(I186*H186,1)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136</v>
      </c>
      <c r="AT186" s="231" t="s">
        <v>132</v>
      </c>
      <c r="AU186" s="231" t="s">
        <v>87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ROUND(I186*H186,1)</f>
        <v>0</v>
      </c>
      <c r="BL186" s="17" t="s">
        <v>136</v>
      </c>
      <c r="BM186" s="231" t="s">
        <v>335</v>
      </c>
    </row>
    <row r="187" s="2" customFormat="1">
      <c r="A187" s="38"/>
      <c r="B187" s="39"/>
      <c r="C187" s="40"/>
      <c r="D187" s="233" t="s">
        <v>138</v>
      </c>
      <c r="E187" s="40"/>
      <c r="F187" s="234" t="s">
        <v>244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87</v>
      </c>
    </row>
    <row r="188" s="2" customFormat="1" ht="21.75" customHeight="1">
      <c r="A188" s="38"/>
      <c r="B188" s="39"/>
      <c r="C188" s="219" t="s">
        <v>245</v>
      </c>
      <c r="D188" s="219" t="s">
        <v>132</v>
      </c>
      <c r="E188" s="220" t="s">
        <v>246</v>
      </c>
      <c r="F188" s="221" t="s">
        <v>247</v>
      </c>
      <c r="G188" s="222" t="s">
        <v>242</v>
      </c>
      <c r="H188" s="223">
        <v>3755.2930000000001</v>
      </c>
      <c r="I188" s="224"/>
      <c r="J188" s="225">
        <f>ROUND(I188*H188,1)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136</v>
      </c>
      <c r="AT188" s="231" t="s">
        <v>132</v>
      </c>
      <c r="AU188" s="231" t="s">
        <v>87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ROUND(I188*H188,1)</f>
        <v>0</v>
      </c>
      <c r="BL188" s="17" t="s">
        <v>136</v>
      </c>
      <c r="BM188" s="231" t="s">
        <v>336</v>
      </c>
    </row>
    <row r="189" s="2" customFormat="1">
      <c r="A189" s="38"/>
      <c r="B189" s="39"/>
      <c r="C189" s="40"/>
      <c r="D189" s="233" t="s">
        <v>138</v>
      </c>
      <c r="E189" s="40"/>
      <c r="F189" s="234" t="s">
        <v>249</v>
      </c>
      <c r="G189" s="40"/>
      <c r="H189" s="40"/>
      <c r="I189" s="235"/>
      <c r="J189" s="40"/>
      <c r="K189" s="40"/>
      <c r="L189" s="44"/>
      <c r="M189" s="282"/>
      <c r="N189" s="283"/>
      <c r="O189" s="284"/>
      <c r="P189" s="284"/>
      <c r="Q189" s="284"/>
      <c r="R189" s="284"/>
      <c r="S189" s="284"/>
      <c r="T189" s="2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87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E3fAXCwGfpv7E+2waxp49QFnJ3oOOZrRWrqAUCcf+OLFdlpPbR7ssx1jH1u5R6S0vNuZ0nNy95z4IWtCYzr7YQ==" hashValue="uR5jnoWOUjDI3Ri2vwOMB2rlRV2XUDtZnBcsDZ0NfpGUsJ8OR7R/7w+ARp+IM6zxHbCNwEx2FMfdjxKd71nR/A==" algorithmName="SHA-512" password="CC35"/>
  <autoFilter ref="C119:K18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ROUND((SUM(BE121:BE260)),  1)</f>
        <v>0</v>
      </c>
      <c r="G33" s="38"/>
      <c r="H33" s="38"/>
      <c r="I33" s="155">
        <v>0.20999999999999999</v>
      </c>
      <c r="J33" s="154">
        <f>ROUND(((SUM(BE121:BE260))*I33),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ROUND((SUM(BF121:BF260)),  1)</f>
        <v>0</v>
      </c>
      <c r="G34" s="38"/>
      <c r="H34" s="38"/>
      <c r="I34" s="155">
        <v>0.14999999999999999</v>
      </c>
      <c r="J34" s="154">
        <f>ROUND(((SUM(BF121:BF260))*I34),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ROUND((SUM(BG121:BG260)),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ROUND((SUM(BH121:BH260)),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ROUND((SUM(BI121:BI260)),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- 05 -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338</v>
      </c>
      <c r="E99" s="188"/>
      <c r="F99" s="188"/>
      <c r="G99" s="188"/>
      <c r="H99" s="188"/>
      <c r="I99" s="188"/>
      <c r="J99" s="189">
        <f>J202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339</v>
      </c>
      <c r="E100" s="188"/>
      <c r="F100" s="188"/>
      <c r="G100" s="188"/>
      <c r="H100" s="188"/>
      <c r="I100" s="188"/>
      <c r="J100" s="189">
        <f>J235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J258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Morava, Uherský Ostroh – oprava LB nátrží ř. km 134,600 – 135,900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- 05 - VEGETAČNÍ ÚPRAVY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>Ostožské Předměstí</v>
      </c>
      <c r="G115" s="40"/>
      <c r="H115" s="40"/>
      <c r="I115" s="32" t="s">
        <v>23</v>
      </c>
      <c r="J115" s="79" t="str">
        <f>IF(J12="","",J12)</f>
        <v>27. 4. 2021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>Povodí Moravy, s.p.</v>
      </c>
      <c r="G117" s="40"/>
      <c r="H117" s="40"/>
      <c r="I117" s="32" t="s">
        <v>31</v>
      </c>
      <c r="J117" s="36" t="str">
        <f>E21</f>
        <v>VZD INVEST,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116</v>
      </c>
      <c r="D120" s="194" t="s">
        <v>62</v>
      </c>
      <c r="E120" s="194" t="s">
        <v>58</v>
      </c>
      <c r="F120" s="194" t="s">
        <v>59</v>
      </c>
      <c r="G120" s="194" t="s">
        <v>117</v>
      </c>
      <c r="H120" s="194" t="s">
        <v>118</v>
      </c>
      <c r="I120" s="194" t="s">
        <v>119</v>
      </c>
      <c r="J120" s="195" t="s">
        <v>108</v>
      </c>
      <c r="K120" s="196" t="s">
        <v>120</v>
      </c>
      <c r="L120" s="197"/>
      <c r="M120" s="100" t="s">
        <v>1</v>
      </c>
      <c r="N120" s="101" t="s">
        <v>41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2.4562929000000002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128</v>
      </c>
      <c r="F122" s="206" t="s">
        <v>129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P123+P202+P235+P258</f>
        <v>0</v>
      </c>
      <c r="Q122" s="211"/>
      <c r="R122" s="212">
        <f>R123+R202+R235+R258</f>
        <v>2.4562929000000002</v>
      </c>
      <c r="S122" s="211"/>
      <c r="T122" s="213">
        <f>T123+T202+T235+T258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130</v>
      </c>
      <c r="BK122" s="216">
        <f>BK123+BK202+BK235+BK258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85</v>
      </c>
      <c r="F123" s="217" t="s">
        <v>131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SUM(P124:P201)</f>
        <v>0</v>
      </c>
      <c r="Q123" s="211"/>
      <c r="R123" s="212">
        <f>SUM(R124:R201)</f>
        <v>0.61494090000000001</v>
      </c>
      <c r="S123" s="211"/>
      <c r="T123" s="213">
        <f>SUM(T124:T201)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85</v>
      </c>
      <c r="AY123" s="214" t="s">
        <v>130</v>
      </c>
      <c r="BK123" s="216">
        <f>SUM(BK124:BK201)</f>
        <v>0</v>
      </c>
    </row>
    <row r="124" s="2" customFormat="1" ht="21.75" customHeight="1">
      <c r="A124" s="38"/>
      <c r="B124" s="39"/>
      <c r="C124" s="219" t="s">
        <v>85</v>
      </c>
      <c r="D124" s="219" t="s">
        <v>132</v>
      </c>
      <c r="E124" s="220" t="s">
        <v>340</v>
      </c>
      <c r="F124" s="221" t="s">
        <v>341</v>
      </c>
      <c r="G124" s="222" t="s">
        <v>342</v>
      </c>
      <c r="H124" s="223">
        <v>1.3</v>
      </c>
      <c r="I124" s="224"/>
      <c r="J124" s="225">
        <f>ROUND(I124*H124,1)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136</v>
      </c>
      <c r="AT124" s="231" t="s">
        <v>132</v>
      </c>
      <c r="AU124" s="231" t="s">
        <v>87</v>
      </c>
      <c r="AY124" s="17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ROUND(I124*H124,1)</f>
        <v>0</v>
      </c>
      <c r="BL124" s="17" t="s">
        <v>136</v>
      </c>
      <c r="BM124" s="231" t="s">
        <v>343</v>
      </c>
    </row>
    <row r="125" s="2" customFormat="1">
      <c r="A125" s="38"/>
      <c r="B125" s="39"/>
      <c r="C125" s="40"/>
      <c r="D125" s="233" t="s">
        <v>138</v>
      </c>
      <c r="E125" s="40"/>
      <c r="F125" s="234" t="s">
        <v>344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138</v>
      </c>
      <c r="AU125" s="17" t="s">
        <v>87</v>
      </c>
    </row>
    <row r="126" s="13" customFormat="1">
      <c r="A126" s="13"/>
      <c r="B126" s="238"/>
      <c r="C126" s="239"/>
      <c r="D126" s="233" t="s">
        <v>144</v>
      </c>
      <c r="E126" s="240" t="s">
        <v>1</v>
      </c>
      <c r="F126" s="241" t="s">
        <v>345</v>
      </c>
      <c r="G126" s="239"/>
      <c r="H126" s="242">
        <v>1.3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144</v>
      </c>
      <c r="AU126" s="248" t="s">
        <v>87</v>
      </c>
      <c r="AV126" s="13" t="s">
        <v>87</v>
      </c>
      <c r="AW126" s="13" t="s">
        <v>33</v>
      </c>
      <c r="AX126" s="13" t="s">
        <v>77</v>
      </c>
      <c r="AY126" s="248" t="s">
        <v>130</v>
      </c>
    </row>
    <row r="127" s="14" customFormat="1">
      <c r="A127" s="14"/>
      <c r="B127" s="249"/>
      <c r="C127" s="250"/>
      <c r="D127" s="233" t="s">
        <v>144</v>
      </c>
      <c r="E127" s="251" t="s">
        <v>1</v>
      </c>
      <c r="F127" s="252" t="s">
        <v>346</v>
      </c>
      <c r="G127" s="250"/>
      <c r="H127" s="253">
        <v>1.3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144</v>
      </c>
      <c r="AU127" s="259" t="s">
        <v>87</v>
      </c>
      <c r="AV127" s="14" t="s">
        <v>147</v>
      </c>
      <c r="AW127" s="14" t="s">
        <v>33</v>
      </c>
      <c r="AX127" s="14" t="s">
        <v>85</v>
      </c>
      <c r="AY127" s="259" t="s">
        <v>130</v>
      </c>
    </row>
    <row r="128" s="2" customFormat="1" ht="21.75" customHeight="1">
      <c r="A128" s="38"/>
      <c r="B128" s="39"/>
      <c r="C128" s="219" t="s">
        <v>87</v>
      </c>
      <c r="D128" s="219" t="s">
        <v>132</v>
      </c>
      <c r="E128" s="220" t="s">
        <v>347</v>
      </c>
      <c r="F128" s="221" t="s">
        <v>348</v>
      </c>
      <c r="G128" s="222" t="s">
        <v>349</v>
      </c>
      <c r="H128" s="223">
        <v>9</v>
      </c>
      <c r="I128" s="224"/>
      <c r="J128" s="225">
        <f>ROUND(I128*H128,1)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0.0128123</v>
      </c>
      <c r="R128" s="229">
        <f>Q128*H128</f>
        <v>0.1153107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136</v>
      </c>
      <c r="AT128" s="231" t="s">
        <v>132</v>
      </c>
      <c r="AU128" s="231" t="s">
        <v>87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ROUND(I128*H128,1)</f>
        <v>0</v>
      </c>
      <c r="BL128" s="17" t="s">
        <v>136</v>
      </c>
      <c r="BM128" s="231" t="s">
        <v>350</v>
      </c>
    </row>
    <row r="129" s="2" customFormat="1">
      <c r="A129" s="38"/>
      <c r="B129" s="39"/>
      <c r="C129" s="40"/>
      <c r="D129" s="233" t="s">
        <v>138</v>
      </c>
      <c r="E129" s="40"/>
      <c r="F129" s="234" t="s">
        <v>351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87</v>
      </c>
    </row>
    <row r="130" s="13" customFormat="1">
      <c r="A130" s="13"/>
      <c r="B130" s="238"/>
      <c r="C130" s="239"/>
      <c r="D130" s="233" t="s">
        <v>144</v>
      </c>
      <c r="E130" s="240" t="s">
        <v>1</v>
      </c>
      <c r="F130" s="241" t="s">
        <v>87</v>
      </c>
      <c r="G130" s="239"/>
      <c r="H130" s="242">
        <v>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144</v>
      </c>
      <c r="AU130" s="248" t="s">
        <v>87</v>
      </c>
      <c r="AV130" s="13" t="s">
        <v>87</v>
      </c>
      <c r="AW130" s="13" t="s">
        <v>33</v>
      </c>
      <c r="AX130" s="13" t="s">
        <v>77</v>
      </c>
      <c r="AY130" s="248" t="s">
        <v>130</v>
      </c>
    </row>
    <row r="131" s="14" customFormat="1">
      <c r="A131" s="14"/>
      <c r="B131" s="249"/>
      <c r="C131" s="250"/>
      <c r="D131" s="233" t="s">
        <v>144</v>
      </c>
      <c r="E131" s="251" t="s">
        <v>1</v>
      </c>
      <c r="F131" s="252" t="s">
        <v>352</v>
      </c>
      <c r="G131" s="250"/>
      <c r="H131" s="253">
        <v>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144</v>
      </c>
      <c r="AU131" s="259" t="s">
        <v>87</v>
      </c>
      <c r="AV131" s="14" t="s">
        <v>147</v>
      </c>
      <c r="AW131" s="14" t="s">
        <v>33</v>
      </c>
      <c r="AX131" s="14" t="s">
        <v>77</v>
      </c>
      <c r="AY131" s="259" t="s">
        <v>130</v>
      </c>
    </row>
    <row r="132" s="13" customFormat="1">
      <c r="A132" s="13"/>
      <c r="B132" s="238"/>
      <c r="C132" s="239"/>
      <c r="D132" s="233" t="s">
        <v>144</v>
      </c>
      <c r="E132" s="240" t="s">
        <v>1</v>
      </c>
      <c r="F132" s="241" t="s">
        <v>85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87</v>
      </c>
      <c r="AV132" s="13" t="s">
        <v>87</v>
      </c>
      <c r="AW132" s="13" t="s">
        <v>33</v>
      </c>
      <c r="AX132" s="13" t="s">
        <v>77</v>
      </c>
      <c r="AY132" s="248" t="s">
        <v>130</v>
      </c>
    </row>
    <row r="133" s="14" customFormat="1">
      <c r="A133" s="14"/>
      <c r="B133" s="249"/>
      <c r="C133" s="250"/>
      <c r="D133" s="233" t="s">
        <v>144</v>
      </c>
      <c r="E133" s="251" t="s">
        <v>1</v>
      </c>
      <c r="F133" s="252" t="s">
        <v>353</v>
      </c>
      <c r="G133" s="250"/>
      <c r="H133" s="253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87</v>
      </c>
      <c r="AV133" s="14" t="s">
        <v>147</v>
      </c>
      <c r="AW133" s="14" t="s">
        <v>33</v>
      </c>
      <c r="AX133" s="14" t="s">
        <v>77</v>
      </c>
      <c r="AY133" s="259" t="s">
        <v>130</v>
      </c>
    </row>
    <row r="134" s="13" customFormat="1">
      <c r="A134" s="13"/>
      <c r="B134" s="238"/>
      <c r="C134" s="239"/>
      <c r="D134" s="233" t="s">
        <v>144</v>
      </c>
      <c r="E134" s="240" t="s">
        <v>1</v>
      </c>
      <c r="F134" s="241" t="s">
        <v>158</v>
      </c>
      <c r="G134" s="239"/>
      <c r="H134" s="242">
        <v>5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144</v>
      </c>
      <c r="AU134" s="248" t="s">
        <v>87</v>
      </c>
      <c r="AV134" s="13" t="s">
        <v>87</v>
      </c>
      <c r="AW134" s="13" t="s">
        <v>33</v>
      </c>
      <c r="AX134" s="13" t="s">
        <v>77</v>
      </c>
      <c r="AY134" s="248" t="s">
        <v>130</v>
      </c>
    </row>
    <row r="135" s="14" customFormat="1">
      <c r="A135" s="14"/>
      <c r="B135" s="249"/>
      <c r="C135" s="250"/>
      <c r="D135" s="233" t="s">
        <v>144</v>
      </c>
      <c r="E135" s="251" t="s">
        <v>1</v>
      </c>
      <c r="F135" s="252" t="s">
        <v>354</v>
      </c>
      <c r="G135" s="250"/>
      <c r="H135" s="253">
        <v>5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144</v>
      </c>
      <c r="AU135" s="259" t="s">
        <v>87</v>
      </c>
      <c r="AV135" s="14" t="s">
        <v>147</v>
      </c>
      <c r="AW135" s="14" t="s">
        <v>33</v>
      </c>
      <c r="AX135" s="14" t="s">
        <v>77</v>
      </c>
      <c r="AY135" s="259" t="s">
        <v>130</v>
      </c>
    </row>
    <row r="136" s="13" customFormat="1">
      <c r="A136" s="13"/>
      <c r="B136" s="238"/>
      <c r="C136" s="239"/>
      <c r="D136" s="233" t="s">
        <v>144</v>
      </c>
      <c r="E136" s="240" t="s">
        <v>1</v>
      </c>
      <c r="F136" s="241" t="s">
        <v>85</v>
      </c>
      <c r="G136" s="239"/>
      <c r="H136" s="242">
        <v>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144</v>
      </c>
      <c r="AU136" s="248" t="s">
        <v>87</v>
      </c>
      <c r="AV136" s="13" t="s">
        <v>87</v>
      </c>
      <c r="AW136" s="13" t="s">
        <v>33</v>
      </c>
      <c r="AX136" s="13" t="s">
        <v>77</v>
      </c>
      <c r="AY136" s="248" t="s">
        <v>130</v>
      </c>
    </row>
    <row r="137" s="14" customFormat="1">
      <c r="A137" s="14"/>
      <c r="B137" s="249"/>
      <c r="C137" s="250"/>
      <c r="D137" s="233" t="s">
        <v>144</v>
      </c>
      <c r="E137" s="251" t="s">
        <v>1</v>
      </c>
      <c r="F137" s="252" t="s">
        <v>355</v>
      </c>
      <c r="G137" s="250"/>
      <c r="H137" s="253">
        <v>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144</v>
      </c>
      <c r="AU137" s="259" t="s">
        <v>87</v>
      </c>
      <c r="AV137" s="14" t="s">
        <v>147</v>
      </c>
      <c r="AW137" s="14" t="s">
        <v>33</v>
      </c>
      <c r="AX137" s="14" t="s">
        <v>77</v>
      </c>
      <c r="AY137" s="259" t="s">
        <v>130</v>
      </c>
    </row>
    <row r="138" s="15" customFormat="1">
      <c r="A138" s="15"/>
      <c r="B138" s="260"/>
      <c r="C138" s="261"/>
      <c r="D138" s="233" t="s">
        <v>144</v>
      </c>
      <c r="E138" s="262" t="s">
        <v>1</v>
      </c>
      <c r="F138" s="263" t="s">
        <v>148</v>
      </c>
      <c r="G138" s="261"/>
      <c r="H138" s="264">
        <v>9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144</v>
      </c>
      <c r="AU138" s="270" t="s">
        <v>87</v>
      </c>
      <c r="AV138" s="15" t="s">
        <v>136</v>
      </c>
      <c r="AW138" s="15" t="s">
        <v>33</v>
      </c>
      <c r="AX138" s="15" t="s">
        <v>85</v>
      </c>
      <c r="AY138" s="270" t="s">
        <v>130</v>
      </c>
    </row>
    <row r="139" s="2" customFormat="1" ht="21.75" customHeight="1">
      <c r="A139" s="38"/>
      <c r="B139" s="39"/>
      <c r="C139" s="219" t="s">
        <v>147</v>
      </c>
      <c r="D139" s="219" t="s">
        <v>132</v>
      </c>
      <c r="E139" s="220" t="s">
        <v>356</v>
      </c>
      <c r="F139" s="221" t="s">
        <v>357</v>
      </c>
      <c r="G139" s="222" t="s">
        <v>349</v>
      </c>
      <c r="H139" s="223">
        <v>2</v>
      </c>
      <c r="I139" s="224"/>
      <c r="J139" s="225">
        <f>ROUND(I139*H139,1)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0.021351999999999999</v>
      </c>
      <c r="R139" s="229">
        <f>Q139*H139</f>
        <v>0.042703999999999999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136</v>
      </c>
      <c r="AT139" s="231" t="s">
        <v>132</v>
      </c>
      <c r="AU139" s="231" t="s">
        <v>87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85</v>
      </c>
      <c r="BK139" s="232">
        <f>ROUND(I139*H139,1)</f>
        <v>0</v>
      </c>
      <c r="BL139" s="17" t="s">
        <v>136</v>
      </c>
      <c r="BM139" s="231" t="s">
        <v>358</v>
      </c>
    </row>
    <row r="140" s="2" customFormat="1">
      <c r="A140" s="38"/>
      <c r="B140" s="39"/>
      <c r="C140" s="40"/>
      <c r="D140" s="233" t="s">
        <v>138</v>
      </c>
      <c r="E140" s="40"/>
      <c r="F140" s="234" t="s">
        <v>359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87</v>
      </c>
    </row>
    <row r="141" s="13" customFormat="1">
      <c r="A141" s="13"/>
      <c r="B141" s="238"/>
      <c r="C141" s="239"/>
      <c r="D141" s="233" t="s">
        <v>144</v>
      </c>
      <c r="E141" s="240" t="s">
        <v>1</v>
      </c>
      <c r="F141" s="241" t="s">
        <v>85</v>
      </c>
      <c r="G141" s="239"/>
      <c r="H141" s="242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144</v>
      </c>
      <c r="AU141" s="248" t="s">
        <v>87</v>
      </c>
      <c r="AV141" s="13" t="s">
        <v>87</v>
      </c>
      <c r="AW141" s="13" t="s">
        <v>33</v>
      </c>
      <c r="AX141" s="13" t="s">
        <v>77</v>
      </c>
      <c r="AY141" s="248" t="s">
        <v>130</v>
      </c>
    </row>
    <row r="142" s="14" customFormat="1">
      <c r="A142" s="14"/>
      <c r="B142" s="249"/>
      <c r="C142" s="250"/>
      <c r="D142" s="233" t="s">
        <v>144</v>
      </c>
      <c r="E142" s="251" t="s">
        <v>1</v>
      </c>
      <c r="F142" s="252" t="s">
        <v>360</v>
      </c>
      <c r="G142" s="250"/>
      <c r="H142" s="253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144</v>
      </c>
      <c r="AU142" s="259" t="s">
        <v>87</v>
      </c>
      <c r="AV142" s="14" t="s">
        <v>147</v>
      </c>
      <c r="AW142" s="14" t="s">
        <v>33</v>
      </c>
      <c r="AX142" s="14" t="s">
        <v>77</v>
      </c>
      <c r="AY142" s="259" t="s">
        <v>130</v>
      </c>
    </row>
    <row r="143" s="13" customFormat="1">
      <c r="A143" s="13"/>
      <c r="B143" s="238"/>
      <c r="C143" s="239"/>
      <c r="D143" s="233" t="s">
        <v>144</v>
      </c>
      <c r="E143" s="240" t="s">
        <v>1</v>
      </c>
      <c r="F143" s="241" t="s">
        <v>85</v>
      </c>
      <c r="G143" s="239"/>
      <c r="H143" s="242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144</v>
      </c>
      <c r="AU143" s="248" t="s">
        <v>87</v>
      </c>
      <c r="AV143" s="13" t="s">
        <v>87</v>
      </c>
      <c r="AW143" s="13" t="s">
        <v>33</v>
      </c>
      <c r="AX143" s="13" t="s">
        <v>77</v>
      </c>
      <c r="AY143" s="248" t="s">
        <v>130</v>
      </c>
    </row>
    <row r="144" s="14" customFormat="1">
      <c r="A144" s="14"/>
      <c r="B144" s="249"/>
      <c r="C144" s="250"/>
      <c r="D144" s="233" t="s">
        <v>144</v>
      </c>
      <c r="E144" s="251" t="s">
        <v>1</v>
      </c>
      <c r="F144" s="252" t="s">
        <v>361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144</v>
      </c>
      <c r="AU144" s="259" t="s">
        <v>87</v>
      </c>
      <c r="AV144" s="14" t="s">
        <v>147</v>
      </c>
      <c r="AW144" s="14" t="s">
        <v>33</v>
      </c>
      <c r="AX144" s="14" t="s">
        <v>77</v>
      </c>
      <c r="AY144" s="259" t="s">
        <v>130</v>
      </c>
    </row>
    <row r="145" s="15" customFormat="1">
      <c r="A145" s="15"/>
      <c r="B145" s="260"/>
      <c r="C145" s="261"/>
      <c r="D145" s="233" t="s">
        <v>144</v>
      </c>
      <c r="E145" s="262" t="s">
        <v>1</v>
      </c>
      <c r="F145" s="263" t="s">
        <v>148</v>
      </c>
      <c r="G145" s="261"/>
      <c r="H145" s="264">
        <v>2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144</v>
      </c>
      <c r="AU145" s="270" t="s">
        <v>87</v>
      </c>
      <c r="AV145" s="15" t="s">
        <v>136</v>
      </c>
      <c r="AW145" s="15" t="s">
        <v>33</v>
      </c>
      <c r="AX145" s="15" t="s">
        <v>85</v>
      </c>
      <c r="AY145" s="270" t="s">
        <v>130</v>
      </c>
    </row>
    <row r="146" s="2" customFormat="1" ht="21.75" customHeight="1">
      <c r="A146" s="38"/>
      <c r="B146" s="39"/>
      <c r="C146" s="219" t="s">
        <v>136</v>
      </c>
      <c r="D146" s="219" t="s">
        <v>132</v>
      </c>
      <c r="E146" s="220" t="s">
        <v>362</v>
      </c>
      <c r="F146" s="221" t="s">
        <v>363</v>
      </c>
      <c r="G146" s="222" t="s">
        <v>349</v>
      </c>
      <c r="H146" s="223">
        <v>6</v>
      </c>
      <c r="I146" s="224"/>
      <c r="J146" s="225">
        <f>ROUND(I146*H146,1)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0.0298917</v>
      </c>
      <c r="R146" s="229">
        <f>Q146*H146</f>
        <v>0.17935020000000002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136</v>
      </c>
      <c r="AT146" s="231" t="s">
        <v>132</v>
      </c>
      <c r="AU146" s="231" t="s">
        <v>87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ROUND(I146*H146,1)</f>
        <v>0</v>
      </c>
      <c r="BL146" s="17" t="s">
        <v>136</v>
      </c>
      <c r="BM146" s="231" t="s">
        <v>364</v>
      </c>
    </row>
    <row r="147" s="2" customFormat="1">
      <c r="A147" s="38"/>
      <c r="B147" s="39"/>
      <c r="C147" s="40"/>
      <c r="D147" s="233" t="s">
        <v>138</v>
      </c>
      <c r="E147" s="40"/>
      <c r="F147" s="234" t="s">
        <v>365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87</v>
      </c>
    </row>
    <row r="148" s="13" customFormat="1">
      <c r="A148" s="13"/>
      <c r="B148" s="238"/>
      <c r="C148" s="239"/>
      <c r="D148" s="233" t="s">
        <v>144</v>
      </c>
      <c r="E148" s="240" t="s">
        <v>1</v>
      </c>
      <c r="F148" s="241" t="s">
        <v>147</v>
      </c>
      <c r="G148" s="239"/>
      <c r="H148" s="242">
        <v>3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144</v>
      </c>
      <c r="AU148" s="248" t="s">
        <v>87</v>
      </c>
      <c r="AV148" s="13" t="s">
        <v>87</v>
      </c>
      <c r="AW148" s="13" t="s">
        <v>33</v>
      </c>
      <c r="AX148" s="13" t="s">
        <v>77</v>
      </c>
      <c r="AY148" s="248" t="s">
        <v>130</v>
      </c>
    </row>
    <row r="149" s="14" customFormat="1">
      <c r="A149" s="14"/>
      <c r="B149" s="249"/>
      <c r="C149" s="250"/>
      <c r="D149" s="233" t="s">
        <v>144</v>
      </c>
      <c r="E149" s="251" t="s">
        <v>1</v>
      </c>
      <c r="F149" s="252" t="s">
        <v>366</v>
      </c>
      <c r="G149" s="250"/>
      <c r="H149" s="253">
        <v>3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144</v>
      </c>
      <c r="AU149" s="259" t="s">
        <v>87</v>
      </c>
      <c r="AV149" s="14" t="s">
        <v>147</v>
      </c>
      <c r="AW149" s="14" t="s">
        <v>33</v>
      </c>
      <c r="AX149" s="14" t="s">
        <v>77</v>
      </c>
      <c r="AY149" s="259" t="s">
        <v>130</v>
      </c>
    </row>
    <row r="150" s="13" customFormat="1">
      <c r="A150" s="13"/>
      <c r="B150" s="238"/>
      <c r="C150" s="239"/>
      <c r="D150" s="233" t="s">
        <v>144</v>
      </c>
      <c r="E150" s="240" t="s">
        <v>1</v>
      </c>
      <c r="F150" s="241" t="s">
        <v>85</v>
      </c>
      <c r="G150" s="239"/>
      <c r="H150" s="242">
        <v>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144</v>
      </c>
      <c r="AU150" s="248" t="s">
        <v>87</v>
      </c>
      <c r="AV150" s="13" t="s">
        <v>87</v>
      </c>
      <c r="AW150" s="13" t="s">
        <v>33</v>
      </c>
      <c r="AX150" s="13" t="s">
        <v>77</v>
      </c>
      <c r="AY150" s="248" t="s">
        <v>130</v>
      </c>
    </row>
    <row r="151" s="14" customFormat="1">
      <c r="A151" s="14"/>
      <c r="B151" s="249"/>
      <c r="C151" s="250"/>
      <c r="D151" s="233" t="s">
        <v>144</v>
      </c>
      <c r="E151" s="251" t="s">
        <v>1</v>
      </c>
      <c r="F151" s="252" t="s">
        <v>367</v>
      </c>
      <c r="G151" s="250"/>
      <c r="H151" s="253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144</v>
      </c>
      <c r="AU151" s="259" t="s">
        <v>87</v>
      </c>
      <c r="AV151" s="14" t="s">
        <v>147</v>
      </c>
      <c r="AW151" s="14" t="s">
        <v>33</v>
      </c>
      <c r="AX151" s="14" t="s">
        <v>77</v>
      </c>
      <c r="AY151" s="259" t="s">
        <v>130</v>
      </c>
    </row>
    <row r="152" s="13" customFormat="1">
      <c r="A152" s="13"/>
      <c r="B152" s="238"/>
      <c r="C152" s="239"/>
      <c r="D152" s="233" t="s">
        <v>144</v>
      </c>
      <c r="E152" s="240" t="s">
        <v>1</v>
      </c>
      <c r="F152" s="241" t="s">
        <v>85</v>
      </c>
      <c r="G152" s="239"/>
      <c r="H152" s="242">
        <v>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144</v>
      </c>
      <c r="AU152" s="248" t="s">
        <v>87</v>
      </c>
      <c r="AV152" s="13" t="s">
        <v>87</v>
      </c>
      <c r="AW152" s="13" t="s">
        <v>33</v>
      </c>
      <c r="AX152" s="13" t="s">
        <v>77</v>
      </c>
      <c r="AY152" s="248" t="s">
        <v>130</v>
      </c>
    </row>
    <row r="153" s="14" customFormat="1">
      <c r="A153" s="14"/>
      <c r="B153" s="249"/>
      <c r="C153" s="250"/>
      <c r="D153" s="233" t="s">
        <v>144</v>
      </c>
      <c r="E153" s="251" t="s">
        <v>1</v>
      </c>
      <c r="F153" s="252" t="s">
        <v>368</v>
      </c>
      <c r="G153" s="250"/>
      <c r="H153" s="253">
        <v>1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144</v>
      </c>
      <c r="AU153" s="259" t="s">
        <v>87</v>
      </c>
      <c r="AV153" s="14" t="s">
        <v>147</v>
      </c>
      <c r="AW153" s="14" t="s">
        <v>33</v>
      </c>
      <c r="AX153" s="14" t="s">
        <v>77</v>
      </c>
      <c r="AY153" s="259" t="s">
        <v>130</v>
      </c>
    </row>
    <row r="154" s="13" customFormat="1">
      <c r="A154" s="13"/>
      <c r="B154" s="238"/>
      <c r="C154" s="239"/>
      <c r="D154" s="233" t="s">
        <v>144</v>
      </c>
      <c r="E154" s="240" t="s">
        <v>1</v>
      </c>
      <c r="F154" s="241" t="s">
        <v>85</v>
      </c>
      <c r="G154" s="239"/>
      <c r="H154" s="242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144</v>
      </c>
      <c r="AU154" s="248" t="s">
        <v>87</v>
      </c>
      <c r="AV154" s="13" t="s">
        <v>87</v>
      </c>
      <c r="AW154" s="13" t="s">
        <v>33</v>
      </c>
      <c r="AX154" s="13" t="s">
        <v>77</v>
      </c>
      <c r="AY154" s="248" t="s">
        <v>130</v>
      </c>
    </row>
    <row r="155" s="14" customFormat="1">
      <c r="A155" s="14"/>
      <c r="B155" s="249"/>
      <c r="C155" s="250"/>
      <c r="D155" s="233" t="s">
        <v>144</v>
      </c>
      <c r="E155" s="251" t="s">
        <v>1</v>
      </c>
      <c r="F155" s="252" t="s">
        <v>369</v>
      </c>
      <c r="G155" s="250"/>
      <c r="H155" s="253">
        <v>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144</v>
      </c>
      <c r="AU155" s="259" t="s">
        <v>87</v>
      </c>
      <c r="AV155" s="14" t="s">
        <v>147</v>
      </c>
      <c r="AW155" s="14" t="s">
        <v>33</v>
      </c>
      <c r="AX155" s="14" t="s">
        <v>77</v>
      </c>
      <c r="AY155" s="259" t="s">
        <v>130</v>
      </c>
    </row>
    <row r="156" s="15" customFormat="1">
      <c r="A156" s="15"/>
      <c r="B156" s="260"/>
      <c r="C156" s="261"/>
      <c r="D156" s="233" t="s">
        <v>144</v>
      </c>
      <c r="E156" s="262" t="s">
        <v>1</v>
      </c>
      <c r="F156" s="263" t="s">
        <v>148</v>
      </c>
      <c r="G156" s="261"/>
      <c r="H156" s="264">
        <v>6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144</v>
      </c>
      <c r="AU156" s="270" t="s">
        <v>87</v>
      </c>
      <c r="AV156" s="15" t="s">
        <v>136</v>
      </c>
      <c r="AW156" s="15" t="s">
        <v>33</v>
      </c>
      <c r="AX156" s="15" t="s">
        <v>85</v>
      </c>
      <c r="AY156" s="270" t="s">
        <v>130</v>
      </c>
    </row>
    <row r="157" s="2" customFormat="1" ht="21.75" customHeight="1">
      <c r="A157" s="38"/>
      <c r="B157" s="39"/>
      <c r="C157" s="219" t="s">
        <v>158</v>
      </c>
      <c r="D157" s="219" t="s">
        <v>132</v>
      </c>
      <c r="E157" s="220" t="s">
        <v>370</v>
      </c>
      <c r="F157" s="221" t="s">
        <v>371</v>
      </c>
      <c r="G157" s="222" t="s">
        <v>349</v>
      </c>
      <c r="H157" s="223">
        <v>2</v>
      </c>
      <c r="I157" s="224"/>
      <c r="J157" s="225">
        <f>ROUND(I157*H157,1)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0.038431399999999998</v>
      </c>
      <c r="R157" s="229">
        <f>Q157*H157</f>
        <v>0.076862799999999995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136</v>
      </c>
      <c r="AT157" s="231" t="s">
        <v>132</v>
      </c>
      <c r="AU157" s="231" t="s">
        <v>87</v>
      </c>
      <c r="AY157" s="17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ROUND(I157*H157,1)</f>
        <v>0</v>
      </c>
      <c r="BL157" s="17" t="s">
        <v>136</v>
      </c>
      <c r="BM157" s="231" t="s">
        <v>372</v>
      </c>
    </row>
    <row r="158" s="2" customFormat="1">
      <c r="A158" s="38"/>
      <c r="B158" s="39"/>
      <c r="C158" s="40"/>
      <c r="D158" s="233" t="s">
        <v>138</v>
      </c>
      <c r="E158" s="40"/>
      <c r="F158" s="234" t="s">
        <v>373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87</v>
      </c>
    </row>
    <row r="159" s="13" customFormat="1">
      <c r="A159" s="13"/>
      <c r="B159" s="238"/>
      <c r="C159" s="239"/>
      <c r="D159" s="233" t="s">
        <v>144</v>
      </c>
      <c r="E159" s="240" t="s">
        <v>1</v>
      </c>
      <c r="F159" s="241" t="s">
        <v>85</v>
      </c>
      <c r="G159" s="239"/>
      <c r="H159" s="242">
        <v>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87</v>
      </c>
      <c r="AV159" s="13" t="s">
        <v>87</v>
      </c>
      <c r="AW159" s="13" t="s">
        <v>33</v>
      </c>
      <c r="AX159" s="13" t="s">
        <v>77</v>
      </c>
      <c r="AY159" s="248" t="s">
        <v>130</v>
      </c>
    </row>
    <row r="160" s="14" customFormat="1">
      <c r="A160" s="14"/>
      <c r="B160" s="249"/>
      <c r="C160" s="250"/>
      <c r="D160" s="233" t="s">
        <v>144</v>
      </c>
      <c r="E160" s="251" t="s">
        <v>1</v>
      </c>
      <c r="F160" s="252" t="s">
        <v>374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87</v>
      </c>
      <c r="AV160" s="14" t="s">
        <v>147</v>
      </c>
      <c r="AW160" s="14" t="s">
        <v>33</v>
      </c>
      <c r="AX160" s="14" t="s">
        <v>77</v>
      </c>
      <c r="AY160" s="259" t="s">
        <v>130</v>
      </c>
    </row>
    <row r="161" s="13" customFormat="1">
      <c r="A161" s="13"/>
      <c r="B161" s="238"/>
      <c r="C161" s="239"/>
      <c r="D161" s="233" t="s">
        <v>144</v>
      </c>
      <c r="E161" s="240" t="s">
        <v>1</v>
      </c>
      <c r="F161" s="241" t="s">
        <v>85</v>
      </c>
      <c r="G161" s="239"/>
      <c r="H161" s="242">
        <v>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144</v>
      </c>
      <c r="AU161" s="248" t="s">
        <v>87</v>
      </c>
      <c r="AV161" s="13" t="s">
        <v>87</v>
      </c>
      <c r="AW161" s="13" t="s">
        <v>33</v>
      </c>
      <c r="AX161" s="13" t="s">
        <v>77</v>
      </c>
      <c r="AY161" s="248" t="s">
        <v>130</v>
      </c>
    </row>
    <row r="162" s="14" customFormat="1">
      <c r="A162" s="14"/>
      <c r="B162" s="249"/>
      <c r="C162" s="250"/>
      <c r="D162" s="233" t="s">
        <v>144</v>
      </c>
      <c r="E162" s="251" t="s">
        <v>1</v>
      </c>
      <c r="F162" s="252" t="s">
        <v>375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144</v>
      </c>
      <c r="AU162" s="259" t="s">
        <v>87</v>
      </c>
      <c r="AV162" s="14" t="s">
        <v>147</v>
      </c>
      <c r="AW162" s="14" t="s">
        <v>33</v>
      </c>
      <c r="AX162" s="14" t="s">
        <v>77</v>
      </c>
      <c r="AY162" s="259" t="s">
        <v>130</v>
      </c>
    </row>
    <row r="163" s="15" customFormat="1">
      <c r="A163" s="15"/>
      <c r="B163" s="260"/>
      <c r="C163" s="261"/>
      <c r="D163" s="233" t="s">
        <v>144</v>
      </c>
      <c r="E163" s="262" t="s">
        <v>1</v>
      </c>
      <c r="F163" s="263" t="s">
        <v>148</v>
      </c>
      <c r="G163" s="261"/>
      <c r="H163" s="264">
        <v>2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144</v>
      </c>
      <c r="AU163" s="270" t="s">
        <v>87</v>
      </c>
      <c r="AV163" s="15" t="s">
        <v>136</v>
      </c>
      <c r="AW163" s="15" t="s">
        <v>33</v>
      </c>
      <c r="AX163" s="15" t="s">
        <v>85</v>
      </c>
      <c r="AY163" s="270" t="s">
        <v>130</v>
      </c>
    </row>
    <row r="164" s="2" customFormat="1" ht="21.75" customHeight="1">
      <c r="A164" s="38"/>
      <c r="B164" s="39"/>
      <c r="C164" s="219" t="s">
        <v>165</v>
      </c>
      <c r="D164" s="219" t="s">
        <v>132</v>
      </c>
      <c r="E164" s="220" t="s">
        <v>376</v>
      </c>
      <c r="F164" s="221" t="s">
        <v>377</v>
      </c>
      <c r="G164" s="222" t="s">
        <v>349</v>
      </c>
      <c r="H164" s="223">
        <v>3</v>
      </c>
      <c r="I164" s="224"/>
      <c r="J164" s="225">
        <f>ROUND(I164*H164,1)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0.0469766</v>
      </c>
      <c r="R164" s="229">
        <f>Q164*H164</f>
        <v>0.14092979999999999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136</v>
      </c>
      <c r="AT164" s="231" t="s">
        <v>132</v>
      </c>
      <c r="AU164" s="231" t="s">
        <v>87</v>
      </c>
      <c r="AY164" s="17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ROUND(I164*H164,1)</f>
        <v>0</v>
      </c>
      <c r="BL164" s="17" t="s">
        <v>136</v>
      </c>
      <c r="BM164" s="231" t="s">
        <v>378</v>
      </c>
    </row>
    <row r="165" s="2" customFormat="1">
      <c r="A165" s="38"/>
      <c r="B165" s="39"/>
      <c r="C165" s="40"/>
      <c r="D165" s="233" t="s">
        <v>138</v>
      </c>
      <c r="E165" s="40"/>
      <c r="F165" s="234" t="s">
        <v>379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87</v>
      </c>
    </row>
    <row r="166" s="13" customFormat="1">
      <c r="A166" s="13"/>
      <c r="B166" s="238"/>
      <c r="C166" s="239"/>
      <c r="D166" s="233" t="s">
        <v>144</v>
      </c>
      <c r="E166" s="240" t="s">
        <v>1</v>
      </c>
      <c r="F166" s="241" t="s">
        <v>87</v>
      </c>
      <c r="G166" s="239"/>
      <c r="H166" s="242">
        <v>2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144</v>
      </c>
      <c r="AU166" s="248" t="s">
        <v>87</v>
      </c>
      <c r="AV166" s="13" t="s">
        <v>87</v>
      </c>
      <c r="AW166" s="13" t="s">
        <v>33</v>
      </c>
      <c r="AX166" s="13" t="s">
        <v>77</v>
      </c>
      <c r="AY166" s="248" t="s">
        <v>130</v>
      </c>
    </row>
    <row r="167" s="14" customFormat="1">
      <c r="A167" s="14"/>
      <c r="B167" s="249"/>
      <c r="C167" s="250"/>
      <c r="D167" s="233" t="s">
        <v>144</v>
      </c>
      <c r="E167" s="251" t="s">
        <v>1</v>
      </c>
      <c r="F167" s="252" t="s">
        <v>380</v>
      </c>
      <c r="G167" s="250"/>
      <c r="H167" s="253">
        <v>2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144</v>
      </c>
      <c r="AU167" s="259" t="s">
        <v>87</v>
      </c>
      <c r="AV167" s="14" t="s">
        <v>147</v>
      </c>
      <c r="AW167" s="14" t="s">
        <v>33</v>
      </c>
      <c r="AX167" s="14" t="s">
        <v>77</v>
      </c>
      <c r="AY167" s="259" t="s">
        <v>130</v>
      </c>
    </row>
    <row r="168" s="13" customFormat="1">
      <c r="A168" s="13"/>
      <c r="B168" s="238"/>
      <c r="C168" s="239"/>
      <c r="D168" s="233" t="s">
        <v>144</v>
      </c>
      <c r="E168" s="240" t="s">
        <v>1</v>
      </c>
      <c r="F168" s="241" t="s">
        <v>85</v>
      </c>
      <c r="G168" s="239"/>
      <c r="H168" s="242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144</v>
      </c>
      <c r="AU168" s="248" t="s">
        <v>87</v>
      </c>
      <c r="AV168" s="13" t="s">
        <v>87</v>
      </c>
      <c r="AW168" s="13" t="s">
        <v>33</v>
      </c>
      <c r="AX168" s="13" t="s">
        <v>77</v>
      </c>
      <c r="AY168" s="248" t="s">
        <v>130</v>
      </c>
    </row>
    <row r="169" s="14" customFormat="1">
      <c r="A169" s="14"/>
      <c r="B169" s="249"/>
      <c r="C169" s="250"/>
      <c r="D169" s="233" t="s">
        <v>144</v>
      </c>
      <c r="E169" s="251" t="s">
        <v>1</v>
      </c>
      <c r="F169" s="252" t="s">
        <v>381</v>
      </c>
      <c r="G169" s="250"/>
      <c r="H169" s="253">
        <v>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144</v>
      </c>
      <c r="AU169" s="259" t="s">
        <v>87</v>
      </c>
      <c r="AV169" s="14" t="s">
        <v>147</v>
      </c>
      <c r="AW169" s="14" t="s">
        <v>33</v>
      </c>
      <c r="AX169" s="14" t="s">
        <v>77</v>
      </c>
      <c r="AY169" s="259" t="s">
        <v>130</v>
      </c>
    </row>
    <row r="170" s="15" customFormat="1">
      <c r="A170" s="15"/>
      <c r="B170" s="260"/>
      <c r="C170" s="261"/>
      <c r="D170" s="233" t="s">
        <v>144</v>
      </c>
      <c r="E170" s="262" t="s">
        <v>1</v>
      </c>
      <c r="F170" s="263" t="s">
        <v>148</v>
      </c>
      <c r="G170" s="261"/>
      <c r="H170" s="264">
        <v>3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144</v>
      </c>
      <c r="AU170" s="270" t="s">
        <v>87</v>
      </c>
      <c r="AV170" s="15" t="s">
        <v>136</v>
      </c>
      <c r="AW170" s="15" t="s">
        <v>33</v>
      </c>
      <c r="AX170" s="15" t="s">
        <v>85</v>
      </c>
      <c r="AY170" s="270" t="s">
        <v>130</v>
      </c>
    </row>
    <row r="171" s="2" customFormat="1" ht="21.75" customHeight="1">
      <c r="A171" s="38"/>
      <c r="B171" s="39"/>
      <c r="C171" s="219" t="s">
        <v>173</v>
      </c>
      <c r="D171" s="219" t="s">
        <v>132</v>
      </c>
      <c r="E171" s="220" t="s">
        <v>382</v>
      </c>
      <c r="F171" s="221" t="s">
        <v>383</v>
      </c>
      <c r="G171" s="222" t="s">
        <v>349</v>
      </c>
      <c r="H171" s="223">
        <v>1</v>
      </c>
      <c r="I171" s="224"/>
      <c r="J171" s="225">
        <f>ROUND(I171*H171,1)</f>
        <v>0</v>
      </c>
      <c r="K171" s="226"/>
      <c r="L171" s="44"/>
      <c r="M171" s="227" t="s">
        <v>1</v>
      </c>
      <c r="N171" s="228" t="s">
        <v>42</v>
      </c>
      <c r="O171" s="91"/>
      <c r="P171" s="229">
        <f>O171*H171</f>
        <v>0</v>
      </c>
      <c r="Q171" s="229">
        <v>0.0597834</v>
      </c>
      <c r="R171" s="229">
        <f>Q171*H171</f>
        <v>0.0597834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136</v>
      </c>
      <c r="AT171" s="231" t="s">
        <v>132</v>
      </c>
      <c r="AU171" s="231" t="s">
        <v>87</v>
      </c>
      <c r="AY171" s="17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85</v>
      </c>
      <c r="BK171" s="232">
        <f>ROUND(I171*H171,1)</f>
        <v>0</v>
      </c>
      <c r="BL171" s="17" t="s">
        <v>136</v>
      </c>
      <c r="BM171" s="231" t="s">
        <v>384</v>
      </c>
    </row>
    <row r="172" s="2" customFormat="1">
      <c r="A172" s="38"/>
      <c r="B172" s="39"/>
      <c r="C172" s="40"/>
      <c r="D172" s="233" t="s">
        <v>138</v>
      </c>
      <c r="E172" s="40"/>
      <c r="F172" s="234" t="s">
        <v>385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87</v>
      </c>
    </row>
    <row r="173" s="13" customFormat="1">
      <c r="A173" s="13"/>
      <c r="B173" s="238"/>
      <c r="C173" s="239"/>
      <c r="D173" s="233" t="s">
        <v>144</v>
      </c>
      <c r="E173" s="240" t="s">
        <v>1</v>
      </c>
      <c r="F173" s="241" t="s">
        <v>85</v>
      </c>
      <c r="G173" s="239"/>
      <c r="H173" s="242">
        <v>1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144</v>
      </c>
      <c r="AU173" s="248" t="s">
        <v>87</v>
      </c>
      <c r="AV173" s="13" t="s">
        <v>87</v>
      </c>
      <c r="AW173" s="13" t="s">
        <v>33</v>
      </c>
      <c r="AX173" s="13" t="s">
        <v>77</v>
      </c>
      <c r="AY173" s="248" t="s">
        <v>130</v>
      </c>
    </row>
    <row r="174" s="14" customFormat="1">
      <c r="A174" s="14"/>
      <c r="B174" s="249"/>
      <c r="C174" s="250"/>
      <c r="D174" s="233" t="s">
        <v>144</v>
      </c>
      <c r="E174" s="251" t="s">
        <v>1</v>
      </c>
      <c r="F174" s="252" t="s">
        <v>386</v>
      </c>
      <c r="G174" s="250"/>
      <c r="H174" s="253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144</v>
      </c>
      <c r="AU174" s="259" t="s">
        <v>87</v>
      </c>
      <c r="AV174" s="14" t="s">
        <v>147</v>
      </c>
      <c r="AW174" s="14" t="s">
        <v>33</v>
      </c>
      <c r="AX174" s="14" t="s">
        <v>77</v>
      </c>
      <c r="AY174" s="259" t="s">
        <v>130</v>
      </c>
    </row>
    <row r="175" s="15" customFormat="1">
      <c r="A175" s="15"/>
      <c r="B175" s="260"/>
      <c r="C175" s="261"/>
      <c r="D175" s="233" t="s">
        <v>144</v>
      </c>
      <c r="E175" s="262" t="s">
        <v>1</v>
      </c>
      <c r="F175" s="263" t="s">
        <v>148</v>
      </c>
      <c r="G175" s="261"/>
      <c r="H175" s="264">
        <v>1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144</v>
      </c>
      <c r="AU175" s="270" t="s">
        <v>87</v>
      </c>
      <c r="AV175" s="15" t="s">
        <v>136</v>
      </c>
      <c r="AW175" s="15" t="s">
        <v>33</v>
      </c>
      <c r="AX175" s="15" t="s">
        <v>85</v>
      </c>
      <c r="AY175" s="270" t="s">
        <v>130</v>
      </c>
    </row>
    <row r="176" s="2" customFormat="1" ht="21.75" customHeight="1">
      <c r="A176" s="38"/>
      <c r="B176" s="39"/>
      <c r="C176" s="219" t="s">
        <v>178</v>
      </c>
      <c r="D176" s="219" t="s">
        <v>132</v>
      </c>
      <c r="E176" s="220" t="s">
        <v>387</v>
      </c>
      <c r="F176" s="221" t="s">
        <v>388</v>
      </c>
      <c r="G176" s="222" t="s">
        <v>342</v>
      </c>
      <c r="H176" s="223">
        <v>1.3</v>
      </c>
      <c r="I176" s="224"/>
      <c r="J176" s="225">
        <f>ROUND(I176*H176,1)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136</v>
      </c>
      <c r="AT176" s="231" t="s">
        <v>132</v>
      </c>
      <c r="AU176" s="231" t="s">
        <v>87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ROUND(I176*H176,1)</f>
        <v>0</v>
      </c>
      <c r="BL176" s="17" t="s">
        <v>136</v>
      </c>
      <c r="BM176" s="231" t="s">
        <v>389</v>
      </c>
    </row>
    <row r="177" s="2" customFormat="1">
      <c r="A177" s="38"/>
      <c r="B177" s="39"/>
      <c r="C177" s="40"/>
      <c r="D177" s="233" t="s">
        <v>138</v>
      </c>
      <c r="E177" s="40"/>
      <c r="F177" s="234" t="s">
        <v>390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87</v>
      </c>
    </row>
    <row r="178" s="2" customFormat="1" ht="33" customHeight="1">
      <c r="A178" s="38"/>
      <c r="B178" s="39"/>
      <c r="C178" s="219" t="s">
        <v>183</v>
      </c>
      <c r="D178" s="219" t="s">
        <v>132</v>
      </c>
      <c r="E178" s="220" t="s">
        <v>391</v>
      </c>
      <c r="F178" s="221" t="s">
        <v>392</v>
      </c>
      <c r="G178" s="222" t="s">
        <v>168</v>
      </c>
      <c r="H178" s="223">
        <v>1339</v>
      </c>
      <c r="I178" s="224"/>
      <c r="J178" s="225">
        <f>ROUND(I178*H178,1)</f>
        <v>0</v>
      </c>
      <c r="K178" s="226"/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136</v>
      </c>
      <c r="AT178" s="231" t="s">
        <v>132</v>
      </c>
      <c r="AU178" s="231" t="s">
        <v>87</v>
      </c>
      <c r="AY178" s="17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85</v>
      </c>
      <c r="BK178" s="232">
        <f>ROUND(I178*H178,1)</f>
        <v>0</v>
      </c>
      <c r="BL178" s="17" t="s">
        <v>136</v>
      </c>
      <c r="BM178" s="231" t="s">
        <v>393</v>
      </c>
    </row>
    <row r="179" s="2" customFormat="1">
      <c r="A179" s="38"/>
      <c r="B179" s="39"/>
      <c r="C179" s="40"/>
      <c r="D179" s="233" t="s">
        <v>138</v>
      </c>
      <c r="E179" s="40"/>
      <c r="F179" s="234" t="s">
        <v>394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138</v>
      </c>
      <c r="AU179" s="17" t="s">
        <v>87</v>
      </c>
    </row>
    <row r="180" s="2" customFormat="1" ht="21.75" customHeight="1">
      <c r="A180" s="38"/>
      <c r="B180" s="39"/>
      <c r="C180" s="219" t="s">
        <v>188</v>
      </c>
      <c r="D180" s="219" t="s">
        <v>132</v>
      </c>
      <c r="E180" s="220" t="s">
        <v>395</v>
      </c>
      <c r="F180" s="221" t="s">
        <v>396</v>
      </c>
      <c r="G180" s="222" t="s">
        <v>349</v>
      </c>
      <c r="H180" s="223">
        <v>28</v>
      </c>
      <c r="I180" s="224"/>
      <c r="J180" s="225">
        <f>ROUND(I180*H180,1)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136</v>
      </c>
      <c r="AT180" s="231" t="s">
        <v>132</v>
      </c>
      <c r="AU180" s="231" t="s">
        <v>87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ROUND(I180*H180,1)</f>
        <v>0</v>
      </c>
      <c r="BL180" s="17" t="s">
        <v>136</v>
      </c>
      <c r="BM180" s="231" t="s">
        <v>397</v>
      </c>
    </row>
    <row r="181" s="2" customFormat="1">
      <c r="A181" s="38"/>
      <c r="B181" s="39"/>
      <c r="C181" s="40"/>
      <c r="D181" s="233" t="s">
        <v>138</v>
      </c>
      <c r="E181" s="40"/>
      <c r="F181" s="234" t="s">
        <v>398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87</v>
      </c>
    </row>
    <row r="182" s="2" customFormat="1" ht="21.75" customHeight="1">
      <c r="A182" s="38"/>
      <c r="B182" s="39"/>
      <c r="C182" s="219" t="s">
        <v>195</v>
      </c>
      <c r="D182" s="219" t="s">
        <v>132</v>
      </c>
      <c r="E182" s="220" t="s">
        <v>399</v>
      </c>
      <c r="F182" s="221" t="s">
        <v>400</v>
      </c>
      <c r="G182" s="222" t="s">
        <v>349</v>
      </c>
      <c r="H182" s="223">
        <v>8</v>
      </c>
      <c r="I182" s="224"/>
      <c r="J182" s="225">
        <f>ROUND(I182*H182,1)</f>
        <v>0</v>
      </c>
      <c r="K182" s="226"/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136</v>
      </c>
      <c r="AT182" s="231" t="s">
        <v>132</v>
      </c>
      <c r="AU182" s="231" t="s">
        <v>87</v>
      </c>
      <c r="AY182" s="17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85</v>
      </c>
      <c r="BK182" s="232">
        <f>ROUND(I182*H182,1)</f>
        <v>0</v>
      </c>
      <c r="BL182" s="17" t="s">
        <v>136</v>
      </c>
      <c r="BM182" s="231" t="s">
        <v>401</v>
      </c>
    </row>
    <row r="183" s="2" customFormat="1">
      <c r="A183" s="38"/>
      <c r="B183" s="39"/>
      <c r="C183" s="40"/>
      <c r="D183" s="233" t="s">
        <v>138</v>
      </c>
      <c r="E183" s="40"/>
      <c r="F183" s="234" t="s">
        <v>402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87</v>
      </c>
    </row>
    <row r="184" s="2" customFormat="1" ht="21.75" customHeight="1">
      <c r="A184" s="38"/>
      <c r="B184" s="39"/>
      <c r="C184" s="219" t="s">
        <v>205</v>
      </c>
      <c r="D184" s="219" t="s">
        <v>132</v>
      </c>
      <c r="E184" s="220" t="s">
        <v>403</v>
      </c>
      <c r="F184" s="221" t="s">
        <v>404</v>
      </c>
      <c r="G184" s="222" t="s">
        <v>349</v>
      </c>
      <c r="H184" s="223">
        <v>10</v>
      </c>
      <c r="I184" s="224"/>
      <c r="J184" s="225">
        <f>ROUND(I184*H184,1)</f>
        <v>0</v>
      </c>
      <c r="K184" s="226"/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136</v>
      </c>
      <c r="AT184" s="231" t="s">
        <v>132</v>
      </c>
      <c r="AU184" s="231" t="s">
        <v>87</v>
      </c>
      <c r="AY184" s="17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85</v>
      </c>
      <c r="BK184" s="232">
        <f>ROUND(I184*H184,1)</f>
        <v>0</v>
      </c>
      <c r="BL184" s="17" t="s">
        <v>136</v>
      </c>
      <c r="BM184" s="231" t="s">
        <v>405</v>
      </c>
    </row>
    <row r="185" s="2" customFormat="1">
      <c r="A185" s="38"/>
      <c r="B185" s="39"/>
      <c r="C185" s="40"/>
      <c r="D185" s="233" t="s">
        <v>138</v>
      </c>
      <c r="E185" s="40"/>
      <c r="F185" s="234" t="s">
        <v>406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87</v>
      </c>
    </row>
    <row r="186" s="2" customFormat="1" ht="21.75" customHeight="1">
      <c r="A186" s="38"/>
      <c r="B186" s="39"/>
      <c r="C186" s="219" t="s">
        <v>211</v>
      </c>
      <c r="D186" s="219" t="s">
        <v>132</v>
      </c>
      <c r="E186" s="220" t="s">
        <v>407</v>
      </c>
      <c r="F186" s="221" t="s">
        <v>408</v>
      </c>
      <c r="G186" s="222" t="s">
        <v>349</v>
      </c>
      <c r="H186" s="223">
        <v>5</v>
      </c>
      <c r="I186" s="224"/>
      <c r="J186" s="225">
        <f>ROUND(I186*H186,1)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136</v>
      </c>
      <c r="AT186" s="231" t="s">
        <v>132</v>
      </c>
      <c r="AU186" s="231" t="s">
        <v>87</v>
      </c>
      <c r="AY186" s="17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ROUND(I186*H186,1)</f>
        <v>0</v>
      </c>
      <c r="BL186" s="17" t="s">
        <v>136</v>
      </c>
      <c r="BM186" s="231" t="s">
        <v>409</v>
      </c>
    </row>
    <row r="187" s="2" customFormat="1">
      <c r="A187" s="38"/>
      <c r="B187" s="39"/>
      <c r="C187" s="40"/>
      <c r="D187" s="233" t="s">
        <v>138</v>
      </c>
      <c r="E187" s="40"/>
      <c r="F187" s="234" t="s">
        <v>410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87</v>
      </c>
    </row>
    <row r="188" s="2" customFormat="1" ht="21.75" customHeight="1">
      <c r="A188" s="38"/>
      <c r="B188" s="39"/>
      <c r="C188" s="219" t="s">
        <v>217</v>
      </c>
      <c r="D188" s="219" t="s">
        <v>132</v>
      </c>
      <c r="E188" s="220" t="s">
        <v>411</v>
      </c>
      <c r="F188" s="221" t="s">
        <v>412</v>
      </c>
      <c r="G188" s="222" t="s">
        <v>349</v>
      </c>
      <c r="H188" s="223">
        <v>3</v>
      </c>
      <c r="I188" s="224"/>
      <c r="J188" s="225">
        <f>ROUND(I188*H188,1)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136</v>
      </c>
      <c r="AT188" s="231" t="s">
        <v>132</v>
      </c>
      <c r="AU188" s="231" t="s">
        <v>87</v>
      </c>
      <c r="AY188" s="17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ROUND(I188*H188,1)</f>
        <v>0</v>
      </c>
      <c r="BL188" s="17" t="s">
        <v>136</v>
      </c>
      <c r="BM188" s="231" t="s">
        <v>413</v>
      </c>
    </row>
    <row r="189" s="2" customFormat="1">
      <c r="A189" s="38"/>
      <c r="B189" s="39"/>
      <c r="C189" s="40"/>
      <c r="D189" s="233" t="s">
        <v>138</v>
      </c>
      <c r="E189" s="40"/>
      <c r="F189" s="234" t="s">
        <v>414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87</v>
      </c>
    </row>
    <row r="190" s="2" customFormat="1" ht="16.5" customHeight="1">
      <c r="A190" s="38"/>
      <c r="B190" s="39"/>
      <c r="C190" s="219" t="s">
        <v>9</v>
      </c>
      <c r="D190" s="219" t="s">
        <v>132</v>
      </c>
      <c r="E190" s="220" t="s">
        <v>415</v>
      </c>
      <c r="F190" s="221" t="s">
        <v>416</v>
      </c>
      <c r="G190" s="222" t="s">
        <v>349</v>
      </c>
      <c r="H190" s="223">
        <v>28</v>
      </c>
      <c r="I190" s="224"/>
      <c r="J190" s="225">
        <f>ROUND(I190*H190,1)</f>
        <v>0</v>
      </c>
      <c r="K190" s="226"/>
      <c r="L190" s="44"/>
      <c r="M190" s="227" t="s">
        <v>1</v>
      </c>
      <c r="N190" s="228" t="s">
        <v>42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136</v>
      </c>
      <c r="AT190" s="231" t="s">
        <v>132</v>
      </c>
      <c r="AU190" s="231" t="s">
        <v>87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85</v>
      </c>
      <c r="BK190" s="232">
        <f>ROUND(I190*H190,1)</f>
        <v>0</v>
      </c>
      <c r="BL190" s="17" t="s">
        <v>136</v>
      </c>
      <c r="BM190" s="231" t="s">
        <v>417</v>
      </c>
    </row>
    <row r="191" s="2" customFormat="1">
      <c r="A191" s="38"/>
      <c r="B191" s="39"/>
      <c r="C191" s="40"/>
      <c r="D191" s="233" t="s">
        <v>138</v>
      </c>
      <c r="E191" s="40"/>
      <c r="F191" s="234" t="s">
        <v>418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138</v>
      </c>
      <c r="AU191" s="17" t="s">
        <v>87</v>
      </c>
    </row>
    <row r="192" s="2" customFormat="1" ht="16.5" customHeight="1">
      <c r="A192" s="38"/>
      <c r="B192" s="39"/>
      <c r="C192" s="219" t="s">
        <v>231</v>
      </c>
      <c r="D192" s="219" t="s">
        <v>132</v>
      </c>
      <c r="E192" s="220" t="s">
        <v>419</v>
      </c>
      <c r="F192" s="221" t="s">
        <v>420</v>
      </c>
      <c r="G192" s="222" t="s">
        <v>349</v>
      </c>
      <c r="H192" s="223">
        <v>8</v>
      </c>
      <c r="I192" s="224"/>
      <c r="J192" s="225">
        <f>ROUND(I192*H192,1)</f>
        <v>0</v>
      </c>
      <c r="K192" s="226"/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136</v>
      </c>
      <c r="AT192" s="231" t="s">
        <v>132</v>
      </c>
      <c r="AU192" s="231" t="s">
        <v>87</v>
      </c>
      <c r="AY192" s="17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85</v>
      </c>
      <c r="BK192" s="232">
        <f>ROUND(I192*H192,1)</f>
        <v>0</v>
      </c>
      <c r="BL192" s="17" t="s">
        <v>136</v>
      </c>
      <c r="BM192" s="231" t="s">
        <v>421</v>
      </c>
    </row>
    <row r="193" s="2" customFormat="1">
      <c r="A193" s="38"/>
      <c r="B193" s="39"/>
      <c r="C193" s="40"/>
      <c r="D193" s="233" t="s">
        <v>138</v>
      </c>
      <c r="E193" s="40"/>
      <c r="F193" s="234" t="s">
        <v>422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87</v>
      </c>
    </row>
    <row r="194" s="2" customFormat="1" ht="16.5" customHeight="1">
      <c r="A194" s="38"/>
      <c r="B194" s="39"/>
      <c r="C194" s="219" t="s">
        <v>239</v>
      </c>
      <c r="D194" s="219" t="s">
        <v>132</v>
      </c>
      <c r="E194" s="220" t="s">
        <v>423</v>
      </c>
      <c r="F194" s="221" t="s">
        <v>424</v>
      </c>
      <c r="G194" s="222" t="s">
        <v>349</v>
      </c>
      <c r="H194" s="223">
        <v>10</v>
      </c>
      <c r="I194" s="224"/>
      <c r="J194" s="225">
        <f>ROUND(I194*H194,1)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136</v>
      </c>
      <c r="AT194" s="231" t="s">
        <v>132</v>
      </c>
      <c r="AU194" s="231" t="s">
        <v>87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85</v>
      </c>
      <c r="BK194" s="232">
        <f>ROUND(I194*H194,1)</f>
        <v>0</v>
      </c>
      <c r="BL194" s="17" t="s">
        <v>136</v>
      </c>
      <c r="BM194" s="231" t="s">
        <v>425</v>
      </c>
    </row>
    <row r="195" s="2" customFormat="1">
      <c r="A195" s="38"/>
      <c r="B195" s="39"/>
      <c r="C195" s="40"/>
      <c r="D195" s="233" t="s">
        <v>138</v>
      </c>
      <c r="E195" s="40"/>
      <c r="F195" s="234" t="s">
        <v>426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138</v>
      </c>
      <c r="AU195" s="17" t="s">
        <v>87</v>
      </c>
    </row>
    <row r="196" s="2" customFormat="1" ht="16.5" customHeight="1">
      <c r="A196" s="38"/>
      <c r="B196" s="39"/>
      <c r="C196" s="219" t="s">
        <v>245</v>
      </c>
      <c r="D196" s="219" t="s">
        <v>132</v>
      </c>
      <c r="E196" s="220" t="s">
        <v>427</v>
      </c>
      <c r="F196" s="221" t="s">
        <v>428</v>
      </c>
      <c r="G196" s="222" t="s">
        <v>349</v>
      </c>
      <c r="H196" s="223">
        <v>5</v>
      </c>
      <c r="I196" s="224"/>
      <c r="J196" s="225">
        <f>ROUND(I196*H196,1)</f>
        <v>0</v>
      </c>
      <c r="K196" s="226"/>
      <c r="L196" s="44"/>
      <c r="M196" s="227" t="s">
        <v>1</v>
      </c>
      <c r="N196" s="228" t="s">
        <v>42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136</v>
      </c>
      <c r="AT196" s="231" t="s">
        <v>132</v>
      </c>
      <c r="AU196" s="231" t="s">
        <v>87</v>
      </c>
      <c r="AY196" s="17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85</v>
      </c>
      <c r="BK196" s="232">
        <f>ROUND(I196*H196,1)</f>
        <v>0</v>
      </c>
      <c r="BL196" s="17" t="s">
        <v>136</v>
      </c>
      <c r="BM196" s="231" t="s">
        <v>429</v>
      </c>
    </row>
    <row r="197" s="2" customFormat="1">
      <c r="A197" s="38"/>
      <c r="B197" s="39"/>
      <c r="C197" s="40"/>
      <c r="D197" s="233" t="s">
        <v>138</v>
      </c>
      <c r="E197" s="40"/>
      <c r="F197" s="234" t="s">
        <v>430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87</v>
      </c>
    </row>
    <row r="198" s="2" customFormat="1" ht="16.5" customHeight="1">
      <c r="A198" s="38"/>
      <c r="B198" s="39"/>
      <c r="C198" s="219" t="s">
        <v>431</v>
      </c>
      <c r="D198" s="219" t="s">
        <v>132</v>
      </c>
      <c r="E198" s="220" t="s">
        <v>432</v>
      </c>
      <c r="F198" s="221" t="s">
        <v>433</v>
      </c>
      <c r="G198" s="222" t="s">
        <v>349</v>
      </c>
      <c r="H198" s="223">
        <v>3</v>
      </c>
      <c r="I198" s="224"/>
      <c r="J198" s="225">
        <f>ROUND(I198*H198,1)</f>
        <v>0</v>
      </c>
      <c r="K198" s="226"/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136</v>
      </c>
      <c r="AT198" s="231" t="s">
        <v>132</v>
      </c>
      <c r="AU198" s="231" t="s">
        <v>87</v>
      </c>
      <c r="AY198" s="17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85</v>
      </c>
      <c r="BK198" s="232">
        <f>ROUND(I198*H198,1)</f>
        <v>0</v>
      </c>
      <c r="BL198" s="17" t="s">
        <v>136</v>
      </c>
      <c r="BM198" s="231" t="s">
        <v>434</v>
      </c>
    </row>
    <row r="199" s="2" customFormat="1">
      <c r="A199" s="38"/>
      <c r="B199" s="39"/>
      <c r="C199" s="40"/>
      <c r="D199" s="233" t="s">
        <v>138</v>
      </c>
      <c r="E199" s="40"/>
      <c r="F199" s="234" t="s">
        <v>435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87</v>
      </c>
    </row>
    <row r="200" s="2" customFormat="1" ht="33" customHeight="1">
      <c r="A200" s="38"/>
      <c r="B200" s="39"/>
      <c r="C200" s="219" t="s">
        <v>436</v>
      </c>
      <c r="D200" s="219" t="s">
        <v>132</v>
      </c>
      <c r="E200" s="220" t="s">
        <v>212</v>
      </c>
      <c r="F200" s="221" t="s">
        <v>437</v>
      </c>
      <c r="G200" s="222" t="s">
        <v>208</v>
      </c>
      <c r="H200" s="223">
        <v>1</v>
      </c>
      <c r="I200" s="224"/>
      <c r="J200" s="225">
        <f>ROUND(I200*H200,1)</f>
        <v>0</v>
      </c>
      <c r="K200" s="226"/>
      <c r="L200" s="44"/>
      <c r="M200" s="227" t="s">
        <v>1</v>
      </c>
      <c r="N200" s="228" t="s">
        <v>42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136</v>
      </c>
      <c r="AT200" s="231" t="s">
        <v>132</v>
      </c>
      <c r="AU200" s="231" t="s">
        <v>87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85</v>
      </c>
      <c r="BK200" s="232">
        <f>ROUND(I200*H200,1)</f>
        <v>0</v>
      </c>
      <c r="BL200" s="17" t="s">
        <v>136</v>
      </c>
      <c r="BM200" s="231" t="s">
        <v>438</v>
      </c>
    </row>
    <row r="201" s="2" customFormat="1">
      <c r="A201" s="38"/>
      <c r="B201" s="39"/>
      <c r="C201" s="40"/>
      <c r="D201" s="233" t="s">
        <v>138</v>
      </c>
      <c r="E201" s="40"/>
      <c r="F201" s="234" t="s">
        <v>439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138</v>
      </c>
      <c r="AU201" s="17" t="s">
        <v>87</v>
      </c>
    </row>
    <row r="202" s="12" customFormat="1" ht="22.8" customHeight="1">
      <c r="A202" s="12"/>
      <c r="B202" s="203"/>
      <c r="C202" s="204"/>
      <c r="D202" s="205" t="s">
        <v>76</v>
      </c>
      <c r="E202" s="217" t="s">
        <v>440</v>
      </c>
      <c r="F202" s="217" t="s">
        <v>441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SUM(P203:P234)</f>
        <v>0</v>
      </c>
      <c r="Q202" s="211"/>
      <c r="R202" s="212">
        <f>SUM(R203:R234)</f>
        <v>1.3913519999999999</v>
      </c>
      <c r="S202" s="211"/>
      <c r="T202" s="213">
        <f>SUM(T203:T234)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85</v>
      </c>
      <c r="AT202" s="215" t="s">
        <v>76</v>
      </c>
      <c r="AU202" s="215" t="s">
        <v>85</v>
      </c>
      <c r="AY202" s="214" t="s">
        <v>130</v>
      </c>
      <c r="BK202" s="216">
        <f>SUM(BK203:BK234)</f>
        <v>0</v>
      </c>
    </row>
    <row r="203" s="2" customFormat="1" ht="33" customHeight="1">
      <c r="A203" s="38"/>
      <c r="B203" s="39"/>
      <c r="C203" s="219" t="s">
        <v>7</v>
      </c>
      <c r="D203" s="219" t="s">
        <v>132</v>
      </c>
      <c r="E203" s="220" t="s">
        <v>442</v>
      </c>
      <c r="F203" s="221" t="s">
        <v>443</v>
      </c>
      <c r="G203" s="222" t="s">
        <v>349</v>
      </c>
      <c r="H203" s="223">
        <v>30</v>
      </c>
      <c r="I203" s="224"/>
      <c r="J203" s="225">
        <f>ROUND(I203*H203,1)</f>
        <v>0</v>
      </c>
      <c r="K203" s="226"/>
      <c r="L203" s="44"/>
      <c r="M203" s="227" t="s">
        <v>1</v>
      </c>
      <c r="N203" s="228" t="s">
        <v>42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136</v>
      </c>
      <c r="AT203" s="231" t="s">
        <v>132</v>
      </c>
      <c r="AU203" s="231" t="s">
        <v>87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85</v>
      </c>
      <c r="BK203" s="232">
        <f>ROUND(I203*H203,1)</f>
        <v>0</v>
      </c>
      <c r="BL203" s="17" t="s">
        <v>136</v>
      </c>
      <c r="BM203" s="231" t="s">
        <v>444</v>
      </c>
    </row>
    <row r="204" s="2" customFormat="1">
      <c r="A204" s="38"/>
      <c r="B204" s="39"/>
      <c r="C204" s="40"/>
      <c r="D204" s="233" t="s">
        <v>138</v>
      </c>
      <c r="E204" s="40"/>
      <c r="F204" s="234" t="s">
        <v>445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138</v>
      </c>
      <c r="AU204" s="17" t="s">
        <v>87</v>
      </c>
    </row>
    <row r="205" s="2" customFormat="1" ht="44.25" customHeight="1">
      <c r="A205" s="38"/>
      <c r="B205" s="39"/>
      <c r="C205" s="219" t="s">
        <v>446</v>
      </c>
      <c r="D205" s="219" t="s">
        <v>132</v>
      </c>
      <c r="E205" s="220" t="s">
        <v>447</v>
      </c>
      <c r="F205" s="221" t="s">
        <v>448</v>
      </c>
      <c r="G205" s="222" t="s">
        <v>349</v>
      </c>
      <c r="H205" s="223">
        <v>30</v>
      </c>
      <c r="I205" s="224"/>
      <c r="J205" s="225">
        <f>ROUND(I205*H205,1)</f>
        <v>0</v>
      </c>
      <c r="K205" s="226"/>
      <c r="L205" s="44"/>
      <c r="M205" s="227" t="s">
        <v>1</v>
      </c>
      <c r="N205" s="228" t="s">
        <v>42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136</v>
      </c>
      <c r="AT205" s="231" t="s">
        <v>132</v>
      </c>
      <c r="AU205" s="231" t="s">
        <v>87</v>
      </c>
      <c r="AY205" s="17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85</v>
      </c>
      <c r="BK205" s="232">
        <f>ROUND(I205*H205,1)</f>
        <v>0</v>
      </c>
      <c r="BL205" s="17" t="s">
        <v>136</v>
      </c>
      <c r="BM205" s="231" t="s">
        <v>449</v>
      </c>
    </row>
    <row r="206" s="2" customFormat="1">
      <c r="A206" s="38"/>
      <c r="B206" s="39"/>
      <c r="C206" s="40"/>
      <c r="D206" s="233" t="s">
        <v>138</v>
      </c>
      <c r="E206" s="40"/>
      <c r="F206" s="234" t="s">
        <v>450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138</v>
      </c>
      <c r="AU206" s="17" t="s">
        <v>87</v>
      </c>
    </row>
    <row r="207" s="2" customFormat="1" ht="16.5" customHeight="1">
      <c r="A207" s="38"/>
      <c r="B207" s="39"/>
      <c r="C207" s="271" t="s">
        <v>451</v>
      </c>
      <c r="D207" s="271" t="s">
        <v>189</v>
      </c>
      <c r="E207" s="272" t="s">
        <v>452</v>
      </c>
      <c r="F207" s="273" t="s">
        <v>453</v>
      </c>
      <c r="G207" s="274" t="s">
        <v>454</v>
      </c>
      <c r="H207" s="275">
        <v>16</v>
      </c>
      <c r="I207" s="276"/>
      <c r="J207" s="277">
        <f>ROUND(I207*H207,1)</f>
        <v>0</v>
      </c>
      <c r="K207" s="278"/>
      <c r="L207" s="279"/>
      <c r="M207" s="280" t="s">
        <v>1</v>
      </c>
      <c r="N207" s="281" t="s">
        <v>42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178</v>
      </c>
      <c r="AT207" s="231" t="s">
        <v>189</v>
      </c>
      <c r="AU207" s="231" t="s">
        <v>87</v>
      </c>
      <c r="AY207" s="17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85</v>
      </c>
      <c r="BK207" s="232">
        <f>ROUND(I207*H207,1)</f>
        <v>0</v>
      </c>
      <c r="BL207" s="17" t="s">
        <v>136</v>
      </c>
      <c r="BM207" s="231" t="s">
        <v>455</v>
      </c>
    </row>
    <row r="208" s="2" customFormat="1" ht="16.5" customHeight="1">
      <c r="A208" s="38"/>
      <c r="B208" s="39"/>
      <c r="C208" s="271" t="s">
        <v>456</v>
      </c>
      <c r="D208" s="271" t="s">
        <v>189</v>
      </c>
      <c r="E208" s="272" t="s">
        <v>457</v>
      </c>
      <c r="F208" s="273" t="s">
        <v>458</v>
      </c>
      <c r="G208" s="274" t="s">
        <v>454</v>
      </c>
      <c r="H208" s="275">
        <v>4</v>
      </c>
      <c r="I208" s="276"/>
      <c r="J208" s="277">
        <f>ROUND(I208*H208,1)</f>
        <v>0</v>
      </c>
      <c r="K208" s="278"/>
      <c r="L208" s="279"/>
      <c r="M208" s="280" t="s">
        <v>1</v>
      </c>
      <c r="N208" s="281" t="s">
        <v>42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178</v>
      </c>
      <c r="AT208" s="231" t="s">
        <v>189</v>
      </c>
      <c r="AU208" s="231" t="s">
        <v>87</v>
      </c>
      <c r="AY208" s="17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85</v>
      </c>
      <c r="BK208" s="232">
        <f>ROUND(I208*H208,1)</f>
        <v>0</v>
      </c>
      <c r="BL208" s="17" t="s">
        <v>136</v>
      </c>
      <c r="BM208" s="231" t="s">
        <v>459</v>
      </c>
    </row>
    <row r="209" s="2" customFormat="1" ht="16.5" customHeight="1">
      <c r="A209" s="38"/>
      <c r="B209" s="39"/>
      <c r="C209" s="271" t="s">
        <v>460</v>
      </c>
      <c r="D209" s="271" t="s">
        <v>189</v>
      </c>
      <c r="E209" s="272" t="s">
        <v>461</v>
      </c>
      <c r="F209" s="273" t="s">
        <v>462</v>
      </c>
      <c r="G209" s="274" t="s">
        <v>454</v>
      </c>
      <c r="H209" s="275">
        <v>2</v>
      </c>
      <c r="I209" s="276"/>
      <c r="J209" s="277">
        <f>ROUND(I209*H209,1)</f>
        <v>0</v>
      </c>
      <c r="K209" s="278"/>
      <c r="L209" s="279"/>
      <c r="M209" s="280" t="s">
        <v>1</v>
      </c>
      <c r="N209" s="281" t="s">
        <v>42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178</v>
      </c>
      <c r="AT209" s="231" t="s">
        <v>189</v>
      </c>
      <c r="AU209" s="231" t="s">
        <v>87</v>
      </c>
      <c r="AY209" s="17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85</v>
      </c>
      <c r="BK209" s="232">
        <f>ROUND(I209*H209,1)</f>
        <v>0</v>
      </c>
      <c r="BL209" s="17" t="s">
        <v>136</v>
      </c>
      <c r="BM209" s="231" t="s">
        <v>463</v>
      </c>
    </row>
    <row r="210" s="2" customFormat="1">
      <c r="A210" s="38"/>
      <c r="B210" s="39"/>
      <c r="C210" s="40"/>
      <c r="D210" s="233" t="s">
        <v>138</v>
      </c>
      <c r="E210" s="40"/>
      <c r="F210" s="234" t="s">
        <v>464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87</v>
      </c>
    </row>
    <row r="211" s="2" customFormat="1" ht="16.5" customHeight="1">
      <c r="A211" s="38"/>
      <c r="B211" s="39"/>
      <c r="C211" s="271" t="s">
        <v>465</v>
      </c>
      <c r="D211" s="271" t="s">
        <v>189</v>
      </c>
      <c r="E211" s="272" t="s">
        <v>466</v>
      </c>
      <c r="F211" s="273" t="s">
        <v>467</v>
      </c>
      <c r="G211" s="274" t="s">
        <v>454</v>
      </c>
      <c r="H211" s="275">
        <v>3</v>
      </c>
      <c r="I211" s="276"/>
      <c r="J211" s="277">
        <f>ROUND(I211*H211,1)</f>
        <v>0</v>
      </c>
      <c r="K211" s="278"/>
      <c r="L211" s="279"/>
      <c r="M211" s="280" t="s">
        <v>1</v>
      </c>
      <c r="N211" s="281" t="s">
        <v>42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178</v>
      </c>
      <c r="AT211" s="231" t="s">
        <v>189</v>
      </c>
      <c r="AU211" s="231" t="s">
        <v>87</v>
      </c>
      <c r="AY211" s="17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85</v>
      </c>
      <c r="BK211" s="232">
        <f>ROUND(I211*H211,1)</f>
        <v>0</v>
      </c>
      <c r="BL211" s="17" t="s">
        <v>136</v>
      </c>
      <c r="BM211" s="231" t="s">
        <v>468</v>
      </c>
    </row>
    <row r="212" s="2" customFormat="1">
      <c r="A212" s="38"/>
      <c r="B212" s="39"/>
      <c r="C212" s="40"/>
      <c r="D212" s="233" t="s">
        <v>138</v>
      </c>
      <c r="E212" s="40"/>
      <c r="F212" s="234" t="s">
        <v>464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138</v>
      </c>
      <c r="AU212" s="17" t="s">
        <v>87</v>
      </c>
    </row>
    <row r="213" s="2" customFormat="1" ht="16.5" customHeight="1">
      <c r="A213" s="38"/>
      <c r="B213" s="39"/>
      <c r="C213" s="271" t="s">
        <v>469</v>
      </c>
      <c r="D213" s="271" t="s">
        <v>189</v>
      </c>
      <c r="E213" s="272" t="s">
        <v>470</v>
      </c>
      <c r="F213" s="273" t="s">
        <v>471</v>
      </c>
      <c r="G213" s="274" t="s">
        <v>454</v>
      </c>
      <c r="H213" s="275">
        <v>5</v>
      </c>
      <c r="I213" s="276"/>
      <c r="J213" s="277">
        <f>ROUND(I213*H213,1)</f>
        <v>0</v>
      </c>
      <c r="K213" s="278"/>
      <c r="L213" s="279"/>
      <c r="M213" s="280" t="s">
        <v>1</v>
      </c>
      <c r="N213" s="281" t="s">
        <v>42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178</v>
      </c>
      <c r="AT213" s="231" t="s">
        <v>189</v>
      </c>
      <c r="AU213" s="231" t="s">
        <v>87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85</v>
      </c>
      <c r="BK213" s="232">
        <f>ROUND(I213*H213,1)</f>
        <v>0</v>
      </c>
      <c r="BL213" s="17" t="s">
        <v>136</v>
      </c>
      <c r="BM213" s="231" t="s">
        <v>472</v>
      </c>
    </row>
    <row r="214" s="2" customFormat="1">
      <c r="A214" s="38"/>
      <c r="B214" s="39"/>
      <c r="C214" s="40"/>
      <c r="D214" s="233" t="s">
        <v>138</v>
      </c>
      <c r="E214" s="40"/>
      <c r="F214" s="234" t="s">
        <v>464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138</v>
      </c>
      <c r="AU214" s="17" t="s">
        <v>87</v>
      </c>
    </row>
    <row r="215" s="2" customFormat="1" ht="21.75" customHeight="1">
      <c r="A215" s="38"/>
      <c r="B215" s="39"/>
      <c r="C215" s="219" t="s">
        <v>473</v>
      </c>
      <c r="D215" s="219" t="s">
        <v>132</v>
      </c>
      <c r="E215" s="220" t="s">
        <v>474</v>
      </c>
      <c r="F215" s="221" t="s">
        <v>475</v>
      </c>
      <c r="G215" s="222" t="s">
        <v>349</v>
      </c>
      <c r="H215" s="223">
        <v>60</v>
      </c>
      <c r="I215" s="224"/>
      <c r="J215" s="225">
        <f>ROUND(I215*H215,1)</f>
        <v>0</v>
      </c>
      <c r="K215" s="226"/>
      <c r="L215" s="44"/>
      <c r="M215" s="227" t="s">
        <v>1</v>
      </c>
      <c r="N215" s="228" t="s">
        <v>42</v>
      </c>
      <c r="O215" s="91"/>
      <c r="P215" s="229">
        <f>O215*H215</f>
        <v>0</v>
      </c>
      <c r="Q215" s="229">
        <v>5.8E-05</v>
      </c>
      <c r="R215" s="229">
        <f>Q215*H215</f>
        <v>0.00348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136</v>
      </c>
      <c r="AT215" s="231" t="s">
        <v>132</v>
      </c>
      <c r="AU215" s="231" t="s">
        <v>87</v>
      </c>
      <c r="AY215" s="17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85</v>
      </c>
      <c r="BK215" s="232">
        <f>ROUND(I215*H215,1)</f>
        <v>0</v>
      </c>
      <c r="BL215" s="17" t="s">
        <v>136</v>
      </c>
      <c r="BM215" s="231" t="s">
        <v>476</v>
      </c>
    </row>
    <row r="216" s="2" customFormat="1">
      <c r="A216" s="38"/>
      <c r="B216" s="39"/>
      <c r="C216" s="40"/>
      <c r="D216" s="233" t="s">
        <v>138</v>
      </c>
      <c r="E216" s="40"/>
      <c r="F216" s="234" t="s">
        <v>477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87</v>
      </c>
    </row>
    <row r="217" s="2" customFormat="1" ht="21.75" customHeight="1">
      <c r="A217" s="38"/>
      <c r="B217" s="39"/>
      <c r="C217" s="271" t="s">
        <v>478</v>
      </c>
      <c r="D217" s="271" t="s">
        <v>189</v>
      </c>
      <c r="E217" s="272" t="s">
        <v>479</v>
      </c>
      <c r="F217" s="273" t="s">
        <v>480</v>
      </c>
      <c r="G217" s="274" t="s">
        <v>349</v>
      </c>
      <c r="H217" s="275">
        <v>60</v>
      </c>
      <c r="I217" s="276"/>
      <c r="J217" s="277">
        <f>ROUND(I217*H217,1)</f>
        <v>0</v>
      </c>
      <c r="K217" s="278"/>
      <c r="L217" s="279"/>
      <c r="M217" s="280" t="s">
        <v>1</v>
      </c>
      <c r="N217" s="281" t="s">
        <v>42</v>
      </c>
      <c r="O217" s="91"/>
      <c r="P217" s="229">
        <f>O217*H217</f>
        <v>0</v>
      </c>
      <c r="Q217" s="229">
        <v>0.0070899999999999999</v>
      </c>
      <c r="R217" s="229">
        <f>Q217*H217</f>
        <v>0.4254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178</v>
      </c>
      <c r="AT217" s="231" t="s">
        <v>189</v>
      </c>
      <c r="AU217" s="231" t="s">
        <v>87</v>
      </c>
      <c r="AY217" s="17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85</v>
      </c>
      <c r="BK217" s="232">
        <f>ROUND(I217*H217,1)</f>
        <v>0</v>
      </c>
      <c r="BL217" s="17" t="s">
        <v>136</v>
      </c>
      <c r="BM217" s="231" t="s">
        <v>481</v>
      </c>
    </row>
    <row r="218" s="2" customFormat="1">
      <c r="A218" s="38"/>
      <c r="B218" s="39"/>
      <c r="C218" s="40"/>
      <c r="D218" s="233" t="s">
        <v>138</v>
      </c>
      <c r="E218" s="40"/>
      <c r="F218" s="234" t="s">
        <v>480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87</v>
      </c>
    </row>
    <row r="219" s="2" customFormat="1" ht="16.5" customHeight="1">
      <c r="A219" s="38"/>
      <c r="B219" s="39"/>
      <c r="C219" s="271" t="s">
        <v>201</v>
      </c>
      <c r="D219" s="271" t="s">
        <v>189</v>
      </c>
      <c r="E219" s="272" t="s">
        <v>482</v>
      </c>
      <c r="F219" s="273" t="s">
        <v>483</v>
      </c>
      <c r="G219" s="274" t="s">
        <v>454</v>
      </c>
      <c r="H219" s="275">
        <v>60</v>
      </c>
      <c r="I219" s="276"/>
      <c r="J219" s="277">
        <f>ROUND(I219*H219,1)</f>
        <v>0</v>
      </c>
      <c r="K219" s="278"/>
      <c r="L219" s="279"/>
      <c r="M219" s="280" t="s">
        <v>1</v>
      </c>
      <c r="N219" s="281" t="s">
        <v>42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178</v>
      </c>
      <c r="AT219" s="231" t="s">
        <v>189</v>
      </c>
      <c r="AU219" s="231" t="s">
        <v>87</v>
      </c>
      <c r="AY219" s="17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85</v>
      </c>
      <c r="BK219" s="232">
        <f>ROUND(I219*H219,1)</f>
        <v>0</v>
      </c>
      <c r="BL219" s="17" t="s">
        <v>136</v>
      </c>
      <c r="BM219" s="231" t="s">
        <v>484</v>
      </c>
    </row>
    <row r="220" s="2" customFormat="1">
      <c r="A220" s="38"/>
      <c r="B220" s="39"/>
      <c r="C220" s="40"/>
      <c r="D220" s="233" t="s">
        <v>138</v>
      </c>
      <c r="E220" s="40"/>
      <c r="F220" s="234" t="s">
        <v>483</v>
      </c>
      <c r="G220" s="40"/>
      <c r="H220" s="40"/>
      <c r="I220" s="235"/>
      <c r="J220" s="40"/>
      <c r="K220" s="40"/>
      <c r="L220" s="44"/>
      <c r="M220" s="236"/>
      <c r="N220" s="23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87</v>
      </c>
    </row>
    <row r="221" s="2" customFormat="1" ht="16.5" customHeight="1">
      <c r="A221" s="38"/>
      <c r="B221" s="39"/>
      <c r="C221" s="271" t="s">
        <v>485</v>
      </c>
      <c r="D221" s="271" t="s">
        <v>189</v>
      </c>
      <c r="E221" s="272" t="s">
        <v>486</v>
      </c>
      <c r="F221" s="273" t="s">
        <v>487</v>
      </c>
      <c r="G221" s="274" t="s">
        <v>192</v>
      </c>
      <c r="H221" s="275">
        <v>12</v>
      </c>
      <c r="I221" s="276"/>
      <c r="J221" s="277">
        <f>ROUND(I221*H221,1)</f>
        <v>0</v>
      </c>
      <c r="K221" s="278"/>
      <c r="L221" s="279"/>
      <c r="M221" s="280" t="s">
        <v>1</v>
      </c>
      <c r="N221" s="281" t="s">
        <v>42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178</v>
      </c>
      <c r="AT221" s="231" t="s">
        <v>189</v>
      </c>
      <c r="AU221" s="231" t="s">
        <v>87</v>
      </c>
      <c r="AY221" s="17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85</v>
      </c>
      <c r="BK221" s="232">
        <f>ROUND(I221*H221,1)</f>
        <v>0</v>
      </c>
      <c r="BL221" s="17" t="s">
        <v>136</v>
      </c>
      <c r="BM221" s="231" t="s">
        <v>488</v>
      </c>
    </row>
    <row r="222" s="2" customFormat="1" ht="16.5" customHeight="1">
      <c r="A222" s="38"/>
      <c r="B222" s="39"/>
      <c r="C222" s="271" t="s">
        <v>489</v>
      </c>
      <c r="D222" s="271" t="s">
        <v>189</v>
      </c>
      <c r="E222" s="272" t="s">
        <v>490</v>
      </c>
      <c r="F222" s="273" t="s">
        <v>491</v>
      </c>
      <c r="G222" s="274" t="s">
        <v>454</v>
      </c>
      <c r="H222" s="275">
        <v>30</v>
      </c>
      <c r="I222" s="276"/>
      <c r="J222" s="277">
        <f>ROUND(I222*H222,1)</f>
        <v>0</v>
      </c>
      <c r="K222" s="278"/>
      <c r="L222" s="279"/>
      <c r="M222" s="280" t="s">
        <v>1</v>
      </c>
      <c r="N222" s="281" t="s">
        <v>42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178</v>
      </c>
      <c r="AT222" s="231" t="s">
        <v>189</v>
      </c>
      <c r="AU222" s="231" t="s">
        <v>87</v>
      </c>
      <c r="AY222" s="17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85</v>
      </c>
      <c r="BK222" s="232">
        <f>ROUND(I222*H222,1)</f>
        <v>0</v>
      </c>
      <c r="BL222" s="17" t="s">
        <v>136</v>
      </c>
      <c r="BM222" s="231" t="s">
        <v>492</v>
      </c>
    </row>
    <row r="223" s="2" customFormat="1" ht="21.75" customHeight="1">
      <c r="A223" s="38"/>
      <c r="B223" s="39"/>
      <c r="C223" s="219" t="s">
        <v>493</v>
      </c>
      <c r="D223" s="219" t="s">
        <v>132</v>
      </c>
      <c r="E223" s="220" t="s">
        <v>494</v>
      </c>
      <c r="F223" s="221" t="s">
        <v>495</v>
      </c>
      <c r="G223" s="222" t="s">
        <v>349</v>
      </c>
      <c r="H223" s="223">
        <v>30</v>
      </c>
      <c r="I223" s="224"/>
      <c r="J223" s="225">
        <f>ROUND(I223*H223,1)</f>
        <v>0</v>
      </c>
      <c r="K223" s="226"/>
      <c r="L223" s="44"/>
      <c r="M223" s="227" t="s">
        <v>1</v>
      </c>
      <c r="N223" s="228" t="s">
        <v>42</v>
      </c>
      <c r="O223" s="91"/>
      <c r="P223" s="229">
        <f>O223*H223</f>
        <v>0</v>
      </c>
      <c r="Q223" s="229">
        <v>0.0020823999999999999</v>
      </c>
      <c r="R223" s="229">
        <f>Q223*H223</f>
        <v>0.062472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136</v>
      </c>
      <c r="AT223" s="231" t="s">
        <v>132</v>
      </c>
      <c r="AU223" s="231" t="s">
        <v>87</v>
      </c>
      <c r="AY223" s="17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85</v>
      </c>
      <c r="BK223" s="232">
        <f>ROUND(I223*H223,1)</f>
        <v>0</v>
      </c>
      <c r="BL223" s="17" t="s">
        <v>136</v>
      </c>
      <c r="BM223" s="231" t="s">
        <v>496</v>
      </c>
    </row>
    <row r="224" s="2" customFormat="1">
      <c r="A224" s="38"/>
      <c r="B224" s="39"/>
      <c r="C224" s="40"/>
      <c r="D224" s="233" t="s">
        <v>138</v>
      </c>
      <c r="E224" s="40"/>
      <c r="F224" s="234" t="s">
        <v>497</v>
      </c>
      <c r="G224" s="40"/>
      <c r="H224" s="40"/>
      <c r="I224" s="235"/>
      <c r="J224" s="40"/>
      <c r="K224" s="40"/>
      <c r="L224" s="44"/>
      <c r="M224" s="236"/>
      <c r="N224" s="23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138</v>
      </c>
      <c r="AU224" s="17" t="s">
        <v>87</v>
      </c>
    </row>
    <row r="225" s="2" customFormat="1" ht="21.75" customHeight="1">
      <c r="A225" s="38"/>
      <c r="B225" s="39"/>
      <c r="C225" s="219" t="s">
        <v>498</v>
      </c>
      <c r="D225" s="219" t="s">
        <v>132</v>
      </c>
      <c r="E225" s="220" t="s">
        <v>499</v>
      </c>
      <c r="F225" s="221" t="s">
        <v>500</v>
      </c>
      <c r="G225" s="222" t="s">
        <v>168</v>
      </c>
      <c r="H225" s="223">
        <v>30</v>
      </c>
      <c r="I225" s="224"/>
      <c r="J225" s="225">
        <f>ROUND(I225*H225,1)</f>
        <v>0</v>
      </c>
      <c r="K225" s="226"/>
      <c r="L225" s="44"/>
      <c r="M225" s="227" t="s">
        <v>1</v>
      </c>
      <c r="N225" s="228" t="s">
        <v>42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136</v>
      </c>
      <c r="AT225" s="231" t="s">
        <v>132</v>
      </c>
      <c r="AU225" s="231" t="s">
        <v>87</v>
      </c>
      <c r="AY225" s="17" t="s">
        <v>130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85</v>
      </c>
      <c r="BK225" s="232">
        <f>ROUND(I225*H225,1)</f>
        <v>0</v>
      </c>
      <c r="BL225" s="17" t="s">
        <v>136</v>
      </c>
      <c r="BM225" s="231" t="s">
        <v>501</v>
      </c>
    </row>
    <row r="226" s="2" customFormat="1">
      <c r="A226" s="38"/>
      <c r="B226" s="39"/>
      <c r="C226" s="40"/>
      <c r="D226" s="233" t="s">
        <v>138</v>
      </c>
      <c r="E226" s="40"/>
      <c r="F226" s="234" t="s">
        <v>502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138</v>
      </c>
      <c r="AU226" s="17" t="s">
        <v>87</v>
      </c>
    </row>
    <row r="227" s="2" customFormat="1" ht="16.5" customHeight="1">
      <c r="A227" s="38"/>
      <c r="B227" s="39"/>
      <c r="C227" s="271" t="s">
        <v>503</v>
      </c>
      <c r="D227" s="271" t="s">
        <v>189</v>
      </c>
      <c r="E227" s="272" t="s">
        <v>212</v>
      </c>
      <c r="F227" s="273" t="s">
        <v>504</v>
      </c>
      <c r="G227" s="274" t="s">
        <v>135</v>
      </c>
      <c r="H227" s="275">
        <v>4.5</v>
      </c>
      <c r="I227" s="276"/>
      <c r="J227" s="277">
        <f>ROUND(I227*H227,1)</f>
        <v>0</v>
      </c>
      <c r="K227" s="278"/>
      <c r="L227" s="279"/>
      <c r="M227" s="280" t="s">
        <v>1</v>
      </c>
      <c r="N227" s="281" t="s">
        <v>42</v>
      </c>
      <c r="O227" s="91"/>
      <c r="P227" s="229">
        <f>O227*H227</f>
        <v>0</v>
      </c>
      <c r="Q227" s="229">
        <v>0.20000000000000001</v>
      </c>
      <c r="R227" s="229">
        <f>Q227*H227</f>
        <v>0.90000000000000002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178</v>
      </c>
      <c r="AT227" s="231" t="s">
        <v>189</v>
      </c>
      <c r="AU227" s="231" t="s">
        <v>87</v>
      </c>
      <c r="AY227" s="17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85</v>
      </c>
      <c r="BK227" s="232">
        <f>ROUND(I227*H227,1)</f>
        <v>0</v>
      </c>
      <c r="BL227" s="17" t="s">
        <v>136</v>
      </c>
      <c r="BM227" s="231" t="s">
        <v>505</v>
      </c>
    </row>
    <row r="228" s="13" customFormat="1">
      <c r="A228" s="13"/>
      <c r="B228" s="238"/>
      <c r="C228" s="239"/>
      <c r="D228" s="233" t="s">
        <v>144</v>
      </c>
      <c r="E228" s="239"/>
      <c r="F228" s="241" t="s">
        <v>506</v>
      </c>
      <c r="G228" s="239"/>
      <c r="H228" s="242">
        <v>4.5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144</v>
      </c>
      <c r="AU228" s="248" t="s">
        <v>87</v>
      </c>
      <c r="AV228" s="13" t="s">
        <v>87</v>
      </c>
      <c r="AW228" s="13" t="s">
        <v>4</v>
      </c>
      <c r="AX228" s="13" t="s">
        <v>85</v>
      </c>
      <c r="AY228" s="248" t="s">
        <v>130</v>
      </c>
    </row>
    <row r="229" s="2" customFormat="1" ht="16.5" customHeight="1">
      <c r="A229" s="38"/>
      <c r="B229" s="39"/>
      <c r="C229" s="219" t="s">
        <v>507</v>
      </c>
      <c r="D229" s="219" t="s">
        <v>132</v>
      </c>
      <c r="E229" s="220" t="s">
        <v>508</v>
      </c>
      <c r="F229" s="221" t="s">
        <v>509</v>
      </c>
      <c r="G229" s="222" t="s">
        <v>135</v>
      </c>
      <c r="H229" s="223">
        <v>3</v>
      </c>
      <c r="I229" s="224"/>
      <c r="J229" s="225">
        <f>ROUND(I229*H229,1)</f>
        <v>0</v>
      </c>
      <c r="K229" s="226"/>
      <c r="L229" s="44"/>
      <c r="M229" s="227" t="s">
        <v>1</v>
      </c>
      <c r="N229" s="228" t="s">
        <v>42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136</v>
      </c>
      <c r="AT229" s="231" t="s">
        <v>132</v>
      </c>
      <c r="AU229" s="231" t="s">
        <v>87</v>
      </c>
      <c r="AY229" s="17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85</v>
      </c>
      <c r="BK229" s="232">
        <f>ROUND(I229*H229,1)</f>
        <v>0</v>
      </c>
      <c r="BL229" s="17" t="s">
        <v>136</v>
      </c>
      <c r="BM229" s="231" t="s">
        <v>510</v>
      </c>
    </row>
    <row r="230" s="2" customFormat="1">
      <c r="A230" s="38"/>
      <c r="B230" s="39"/>
      <c r="C230" s="40"/>
      <c r="D230" s="233" t="s">
        <v>138</v>
      </c>
      <c r="E230" s="40"/>
      <c r="F230" s="234" t="s">
        <v>511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87</v>
      </c>
    </row>
    <row r="231" s="2" customFormat="1" ht="16.5" customHeight="1">
      <c r="A231" s="38"/>
      <c r="B231" s="39"/>
      <c r="C231" s="219" t="s">
        <v>512</v>
      </c>
      <c r="D231" s="219" t="s">
        <v>132</v>
      </c>
      <c r="E231" s="220" t="s">
        <v>513</v>
      </c>
      <c r="F231" s="221" t="s">
        <v>514</v>
      </c>
      <c r="G231" s="222" t="s">
        <v>135</v>
      </c>
      <c r="H231" s="223">
        <v>3</v>
      </c>
      <c r="I231" s="224"/>
      <c r="J231" s="225">
        <f>ROUND(I231*H231,1)</f>
        <v>0</v>
      </c>
      <c r="K231" s="226"/>
      <c r="L231" s="44"/>
      <c r="M231" s="227" t="s">
        <v>1</v>
      </c>
      <c r="N231" s="228" t="s">
        <v>42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136</v>
      </c>
      <c r="AT231" s="231" t="s">
        <v>132</v>
      </c>
      <c r="AU231" s="231" t="s">
        <v>87</v>
      </c>
      <c r="AY231" s="17" t="s">
        <v>130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85</v>
      </c>
      <c r="BK231" s="232">
        <f>ROUND(I231*H231,1)</f>
        <v>0</v>
      </c>
      <c r="BL231" s="17" t="s">
        <v>136</v>
      </c>
      <c r="BM231" s="231" t="s">
        <v>515</v>
      </c>
    </row>
    <row r="232" s="2" customFormat="1">
      <c r="A232" s="38"/>
      <c r="B232" s="39"/>
      <c r="C232" s="40"/>
      <c r="D232" s="233" t="s">
        <v>138</v>
      </c>
      <c r="E232" s="40"/>
      <c r="F232" s="234" t="s">
        <v>516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138</v>
      </c>
      <c r="AU232" s="17" t="s">
        <v>87</v>
      </c>
    </row>
    <row r="233" s="2" customFormat="1" ht="21.75" customHeight="1">
      <c r="A233" s="38"/>
      <c r="B233" s="39"/>
      <c r="C233" s="219" t="s">
        <v>517</v>
      </c>
      <c r="D233" s="219" t="s">
        <v>132</v>
      </c>
      <c r="E233" s="220" t="s">
        <v>518</v>
      </c>
      <c r="F233" s="221" t="s">
        <v>519</v>
      </c>
      <c r="G233" s="222" t="s">
        <v>135</v>
      </c>
      <c r="H233" s="223">
        <v>3</v>
      </c>
      <c r="I233" s="224"/>
      <c r="J233" s="225">
        <f>ROUND(I233*H233,1)</f>
        <v>0</v>
      </c>
      <c r="K233" s="226"/>
      <c r="L233" s="44"/>
      <c r="M233" s="227" t="s">
        <v>1</v>
      </c>
      <c r="N233" s="228" t="s">
        <v>42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136</v>
      </c>
      <c r="AT233" s="231" t="s">
        <v>132</v>
      </c>
      <c r="AU233" s="231" t="s">
        <v>87</v>
      </c>
      <c r="AY233" s="17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85</v>
      </c>
      <c r="BK233" s="232">
        <f>ROUND(I233*H233,1)</f>
        <v>0</v>
      </c>
      <c r="BL233" s="17" t="s">
        <v>136</v>
      </c>
      <c r="BM233" s="231" t="s">
        <v>520</v>
      </c>
    </row>
    <row r="234" s="2" customFormat="1">
      <c r="A234" s="38"/>
      <c r="B234" s="39"/>
      <c r="C234" s="40"/>
      <c r="D234" s="233" t="s">
        <v>138</v>
      </c>
      <c r="E234" s="40"/>
      <c r="F234" s="234" t="s">
        <v>521</v>
      </c>
      <c r="G234" s="40"/>
      <c r="H234" s="40"/>
      <c r="I234" s="235"/>
      <c r="J234" s="40"/>
      <c r="K234" s="40"/>
      <c r="L234" s="44"/>
      <c r="M234" s="236"/>
      <c r="N234" s="23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87</v>
      </c>
    </row>
    <row r="235" s="12" customFormat="1" ht="22.8" customHeight="1">
      <c r="A235" s="12"/>
      <c r="B235" s="203"/>
      <c r="C235" s="204"/>
      <c r="D235" s="205" t="s">
        <v>76</v>
      </c>
      <c r="E235" s="217" t="s">
        <v>158</v>
      </c>
      <c r="F235" s="217" t="s">
        <v>522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SUM(P236:P257)</f>
        <v>0</v>
      </c>
      <c r="Q235" s="211"/>
      <c r="R235" s="212">
        <f>SUM(R236:R257)</f>
        <v>0.45000000000000001</v>
      </c>
      <c r="S235" s="211"/>
      <c r="T235" s="213">
        <f>SUM(T236:T257)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85</v>
      </c>
      <c r="AT235" s="215" t="s">
        <v>76</v>
      </c>
      <c r="AU235" s="215" t="s">
        <v>85</v>
      </c>
      <c r="AY235" s="214" t="s">
        <v>130</v>
      </c>
      <c r="BK235" s="216">
        <f>SUM(BK236:BK257)</f>
        <v>0</v>
      </c>
    </row>
    <row r="236" s="2" customFormat="1" ht="33" customHeight="1">
      <c r="A236" s="38"/>
      <c r="B236" s="39"/>
      <c r="C236" s="219" t="s">
        <v>523</v>
      </c>
      <c r="D236" s="219" t="s">
        <v>132</v>
      </c>
      <c r="E236" s="220" t="s">
        <v>524</v>
      </c>
      <c r="F236" s="221" t="s">
        <v>525</v>
      </c>
      <c r="G236" s="222" t="s">
        <v>349</v>
      </c>
      <c r="H236" s="223">
        <v>30</v>
      </c>
      <c r="I236" s="224"/>
      <c r="J236" s="225">
        <f>ROUND(I236*H236,1)</f>
        <v>0</v>
      </c>
      <c r="K236" s="226"/>
      <c r="L236" s="44"/>
      <c r="M236" s="227" t="s">
        <v>1</v>
      </c>
      <c r="N236" s="228" t="s">
        <v>42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136</v>
      </c>
      <c r="AT236" s="231" t="s">
        <v>132</v>
      </c>
      <c r="AU236" s="231" t="s">
        <v>87</v>
      </c>
      <c r="AY236" s="17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85</v>
      </c>
      <c r="BK236" s="232">
        <f>ROUND(I236*H236,1)</f>
        <v>0</v>
      </c>
      <c r="BL236" s="17" t="s">
        <v>136</v>
      </c>
      <c r="BM236" s="231" t="s">
        <v>526</v>
      </c>
    </row>
    <row r="237" s="2" customFormat="1">
      <c r="A237" s="38"/>
      <c r="B237" s="39"/>
      <c r="C237" s="40"/>
      <c r="D237" s="233" t="s">
        <v>138</v>
      </c>
      <c r="E237" s="40"/>
      <c r="F237" s="234" t="s">
        <v>527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138</v>
      </c>
      <c r="AU237" s="17" t="s">
        <v>87</v>
      </c>
    </row>
    <row r="238" s="2" customFormat="1" ht="21.75" customHeight="1">
      <c r="A238" s="38"/>
      <c r="B238" s="39"/>
      <c r="C238" s="219" t="s">
        <v>528</v>
      </c>
      <c r="D238" s="219" t="s">
        <v>132</v>
      </c>
      <c r="E238" s="220" t="s">
        <v>529</v>
      </c>
      <c r="F238" s="221" t="s">
        <v>530</v>
      </c>
      <c r="G238" s="222" t="s">
        <v>168</v>
      </c>
      <c r="H238" s="223">
        <v>30</v>
      </c>
      <c r="I238" s="224"/>
      <c r="J238" s="225">
        <f>ROUND(I238*H238,1)</f>
        <v>0</v>
      </c>
      <c r="K238" s="226"/>
      <c r="L238" s="44"/>
      <c r="M238" s="227" t="s">
        <v>1</v>
      </c>
      <c r="N238" s="228" t="s">
        <v>42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136</v>
      </c>
      <c r="AT238" s="231" t="s">
        <v>132</v>
      </c>
      <c r="AU238" s="231" t="s">
        <v>87</v>
      </c>
      <c r="AY238" s="17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85</v>
      </c>
      <c r="BK238" s="232">
        <f>ROUND(I238*H238,1)</f>
        <v>0</v>
      </c>
      <c r="BL238" s="17" t="s">
        <v>136</v>
      </c>
      <c r="BM238" s="231" t="s">
        <v>531</v>
      </c>
    </row>
    <row r="239" s="2" customFormat="1">
      <c r="A239" s="38"/>
      <c r="B239" s="39"/>
      <c r="C239" s="40"/>
      <c r="D239" s="233" t="s">
        <v>138</v>
      </c>
      <c r="E239" s="40"/>
      <c r="F239" s="234" t="s">
        <v>532</v>
      </c>
      <c r="G239" s="40"/>
      <c r="H239" s="40"/>
      <c r="I239" s="235"/>
      <c r="J239" s="40"/>
      <c r="K239" s="40"/>
      <c r="L239" s="44"/>
      <c r="M239" s="236"/>
      <c r="N239" s="23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87</v>
      </c>
    </row>
    <row r="240" s="2" customFormat="1" ht="44.25" customHeight="1">
      <c r="A240" s="38"/>
      <c r="B240" s="39"/>
      <c r="C240" s="219" t="s">
        <v>533</v>
      </c>
      <c r="D240" s="219" t="s">
        <v>132</v>
      </c>
      <c r="E240" s="220" t="s">
        <v>534</v>
      </c>
      <c r="F240" s="221" t="s">
        <v>535</v>
      </c>
      <c r="G240" s="222" t="s">
        <v>349</v>
      </c>
      <c r="H240" s="223">
        <v>30</v>
      </c>
      <c r="I240" s="224"/>
      <c r="J240" s="225">
        <f>ROUND(I240*H240,1)</f>
        <v>0</v>
      </c>
      <c r="K240" s="226"/>
      <c r="L240" s="44"/>
      <c r="M240" s="227" t="s">
        <v>1</v>
      </c>
      <c r="N240" s="228" t="s">
        <v>42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136</v>
      </c>
      <c r="AT240" s="231" t="s">
        <v>132</v>
      </c>
      <c r="AU240" s="231" t="s">
        <v>87</v>
      </c>
      <c r="AY240" s="17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85</v>
      </c>
      <c r="BK240" s="232">
        <f>ROUND(I240*H240,1)</f>
        <v>0</v>
      </c>
      <c r="BL240" s="17" t="s">
        <v>136</v>
      </c>
      <c r="BM240" s="231" t="s">
        <v>536</v>
      </c>
    </row>
    <row r="241" s="2" customFormat="1">
      <c r="A241" s="38"/>
      <c r="B241" s="39"/>
      <c r="C241" s="40"/>
      <c r="D241" s="233" t="s">
        <v>138</v>
      </c>
      <c r="E241" s="40"/>
      <c r="F241" s="234" t="s">
        <v>537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87</v>
      </c>
    </row>
    <row r="242" s="2" customFormat="1" ht="21.75" customHeight="1">
      <c r="A242" s="38"/>
      <c r="B242" s="39"/>
      <c r="C242" s="219" t="s">
        <v>538</v>
      </c>
      <c r="D242" s="219" t="s">
        <v>132</v>
      </c>
      <c r="E242" s="220" t="s">
        <v>499</v>
      </c>
      <c r="F242" s="221" t="s">
        <v>500</v>
      </c>
      <c r="G242" s="222" t="s">
        <v>168</v>
      </c>
      <c r="H242" s="223">
        <v>15</v>
      </c>
      <c r="I242" s="224"/>
      <c r="J242" s="225">
        <f>ROUND(I242*H242,1)</f>
        <v>0</v>
      </c>
      <c r="K242" s="226"/>
      <c r="L242" s="44"/>
      <c r="M242" s="227" t="s">
        <v>1</v>
      </c>
      <c r="N242" s="228" t="s">
        <v>42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136</v>
      </c>
      <c r="AT242" s="231" t="s">
        <v>132</v>
      </c>
      <c r="AU242" s="231" t="s">
        <v>87</v>
      </c>
      <c r="AY242" s="17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85</v>
      </c>
      <c r="BK242" s="232">
        <f>ROUND(I242*H242,1)</f>
        <v>0</v>
      </c>
      <c r="BL242" s="17" t="s">
        <v>136</v>
      </c>
      <c r="BM242" s="231" t="s">
        <v>539</v>
      </c>
    </row>
    <row r="243" s="2" customFormat="1">
      <c r="A243" s="38"/>
      <c r="B243" s="39"/>
      <c r="C243" s="40"/>
      <c r="D243" s="233" t="s">
        <v>138</v>
      </c>
      <c r="E243" s="40"/>
      <c r="F243" s="234" t="s">
        <v>502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138</v>
      </c>
      <c r="AU243" s="17" t="s">
        <v>87</v>
      </c>
    </row>
    <row r="244" s="2" customFormat="1" ht="16.5" customHeight="1">
      <c r="A244" s="38"/>
      <c r="B244" s="39"/>
      <c r="C244" s="271" t="s">
        <v>540</v>
      </c>
      <c r="D244" s="271" t="s">
        <v>189</v>
      </c>
      <c r="E244" s="272" t="s">
        <v>212</v>
      </c>
      <c r="F244" s="273" t="s">
        <v>504</v>
      </c>
      <c r="G244" s="274" t="s">
        <v>135</v>
      </c>
      <c r="H244" s="275">
        <v>2.25</v>
      </c>
      <c r="I244" s="276"/>
      <c r="J244" s="277">
        <f>ROUND(I244*H244,1)</f>
        <v>0</v>
      </c>
      <c r="K244" s="278"/>
      <c r="L244" s="279"/>
      <c r="M244" s="280" t="s">
        <v>1</v>
      </c>
      <c r="N244" s="281" t="s">
        <v>42</v>
      </c>
      <c r="O244" s="91"/>
      <c r="P244" s="229">
        <f>O244*H244</f>
        <v>0</v>
      </c>
      <c r="Q244" s="229">
        <v>0.20000000000000001</v>
      </c>
      <c r="R244" s="229">
        <f>Q244*H244</f>
        <v>0.45000000000000001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178</v>
      </c>
      <c r="AT244" s="231" t="s">
        <v>189</v>
      </c>
      <c r="AU244" s="231" t="s">
        <v>87</v>
      </c>
      <c r="AY244" s="17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85</v>
      </c>
      <c r="BK244" s="232">
        <f>ROUND(I244*H244,1)</f>
        <v>0</v>
      </c>
      <c r="BL244" s="17" t="s">
        <v>136</v>
      </c>
      <c r="BM244" s="231" t="s">
        <v>541</v>
      </c>
    </row>
    <row r="245" s="13" customFormat="1">
      <c r="A245" s="13"/>
      <c r="B245" s="238"/>
      <c r="C245" s="239"/>
      <c r="D245" s="233" t="s">
        <v>144</v>
      </c>
      <c r="E245" s="239"/>
      <c r="F245" s="241" t="s">
        <v>542</v>
      </c>
      <c r="G245" s="239"/>
      <c r="H245" s="242">
        <v>2.25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144</v>
      </c>
      <c r="AU245" s="248" t="s">
        <v>87</v>
      </c>
      <c r="AV245" s="13" t="s">
        <v>87</v>
      </c>
      <c r="AW245" s="13" t="s">
        <v>4</v>
      </c>
      <c r="AX245" s="13" t="s">
        <v>85</v>
      </c>
      <c r="AY245" s="248" t="s">
        <v>130</v>
      </c>
    </row>
    <row r="246" s="2" customFormat="1" ht="16.5" customHeight="1">
      <c r="A246" s="38"/>
      <c r="B246" s="39"/>
      <c r="C246" s="271" t="s">
        <v>543</v>
      </c>
      <c r="D246" s="271" t="s">
        <v>189</v>
      </c>
      <c r="E246" s="272" t="s">
        <v>544</v>
      </c>
      <c r="F246" s="273" t="s">
        <v>545</v>
      </c>
      <c r="G246" s="274" t="s">
        <v>454</v>
      </c>
      <c r="H246" s="275">
        <v>30</v>
      </c>
      <c r="I246" s="276"/>
      <c r="J246" s="277">
        <f>ROUND(I246*H246,1)</f>
        <v>0</v>
      </c>
      <c r="K246" s="278"/>
      <c r="L246" s="279"/>
      <c r="M246" s="280" t="s">
        <v>1</v>
      </c>
      <c r="N246" s="281" t="s">
        <v>42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178</v>
      </c>
      <c r="AT246" s="231" t="s">
        <v>189</v>
      </c>
      <c r="AU246" s="231" t="s">
        <v>87</v>
      </c>
      <c r="AY246" s="17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85</v>
      </c>
      <c r="BK246" s="232">
        <f>ROUND(I246*H246,1)</f>
        <v>0</v>
      </c>
      <c r="BL246" s="17" t="s">
        <v>136</v>
      </c>
      <c r="BM246" s="231" t="s">
        <v>546</v>
      </c>
    </row>
    <row r="247" s="2" customFormat="1" ht="16.5" customHeight="1">
      <c r="A247" s="38"/>
      <c r="B247" s="39"/>
      <c r="C247" s="271" t="s">
        <v>547</v>
      </c>
      <c r="D247" s="271" t="s">
        <v>189</v>
      </c>
      <c r="E247" s="272" t="s">
        <v>486</v>
      </c>
      <c r="F247" s="273" t="s">
        <v>487</v>
      </c>
      <c r="G247" s="274" t="s">
        <v>192</v>
      </c>
      <c r="H247" s="275">
        <v>12</v>
      </c>
      <c r="I247" s="276"/>
      <c r="J247" s="277">
        <f>ROUND(I247*H247,1)</f>
        <v>0</v>
      </c>
      <c r="K247" s="278"/>
      <c r="L247" s="279"/>
      <c r="M247" s="280" t="s">
        <v>1</v>
      </c>
      <c r="N247" s="281" t="s">
        <v>42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178</v>
      </c>
      <c r="AT247" s="231" t="s">
        <v>189</v>
      </c>
      <c r="AU247" s="231" t="s">
        <v>87</v>
      </c>
      <c r="AY247" s="17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85</v>
      </c>
      <c r="BK247" s="232">
        <f>ROUND(I247*H247,1)</f>
        <v>0</v>
      </c>
      <c r="BL247" s="17" t="s">
        <v>136</v>
      </c>
      <c r="BM247" s="231" t="s">
        <v>548</v>
      </c>
    </row>
    <row r="248" s="2" customFormat="1" ht="16.5" customHeight="1">
      <c r="A248" s="38"/>
      <c r="B248" s="39"/>
      <c r="C248" s="271" t="s">
        <v>549</v>
      </c>
      <c r="D248" s="271" t="s">
        <v>189</v>
      </c>
      <c r="E248" s="272" t="s">
        <v>550</v>
      </c>
      <c r="F248" s="273" t="s">
        <v>551</v>
      </c>
      <c r="G248" s="274" t="s">
        <v>192</v>
      </c>
      <c r="H248" s="275">
        <v>1</v>
      </c>
      <c r="I248" s="276"/>
      <c r="J248" s="277">
        <f>ROUND(I248*H248,1)</f>
        <v>0</v>
      </c>
      <c r="K248" s="278"/>
      <c r="L248" s="279"/>
      <c r="M248" s="280" t="s">
        <v>1</v>
      </c>
      <c r="N248" s="281" t="s">
        <v>42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178</v>
      </c>
      <c r="AT248" s="231" t="s">
        <v>189</v>
      </c>
      <c r="AU248" s="231" t="s">
        <v>87</v>
      </c>
      <c r="AY248" s="17" t="s">
        <v>130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85</v>
      </c>
      <c r="BK248" s="232">
        <f>ROUND(I248*H248,1)</f>
        <v>0</v>
      </c>
      <c r="BL248" s="17" t="s">
        <v>136</v>
      </c>
      <c r="BM248" s="231" t="s">
        <v>552</v>
      </c>
    </row>
    <row r="249" s="2" customFormat="1" ht="16.5" customHeight="1">
      <c r="A249" s="38"/>
      <c r="B249" s="39"/>
      <c r="C249" s="271" t="s">
        <v>553</v>
      </c>
      <c r="D249" s="271" t="s">
        <v>189</v>
      </c>
      <c r="E249" s="272" t="s">
        <v>554</v>
      </c>
      <c r="F249" s="273" t="s">
        <v>555</v>
      </c>
      <c r="G249" s="274" t="s">
        <v>454</v>
      </c>
      <c r="H249" s="275">
        <v>10</v>
      </c>
      <c r="I249" s="276"/>
      <c r="J249" s="277">
        <f>ROUND(I249*H249,1)</f>
        <v>0</v>
      </c>
      <c r="K249" s="278"/>
      <c r="L249" s="279"/>
      <c r="M249" s="280" t="s">
        <v>1</v>
      </c>
      <c r="N249" s="281" t="s">
        <v>42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178</v>
      </c>
      <c r="AT249" s="231" t="s">
        <v>189</v>
      </c>
      <c r="AU249" s="231" t="s">
        <v>87</v>
      </c>
      <c r="AY249" s="17" t="s">
        <v>130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85</v>
      </c>
      <c r="BK249" s="232">
        <f>ROUND(I249*H249,1)</f>
        <v>0</v>
      </c>
      <c r="BL249" s="17" t="s">
        <v>136</v>
      </c>
      <c r="BM249" s="231" t="s">
        <v>556</v>
      </c>
    </row>
    <row r="250" s="2" customFormat="1" ht="16.5" customHeight="1">
      <c r="A250" s="38"/>
      <c r="B250" s="39"/>
      <c r="C250" s="271" t="s">
        <v>557</v>
      </c>
      <c r="D250" s="271" t="s">
        <v>189</v>
      </c>
      <c r="E250" s="272" t="s">
        <v>558</v>
      </c>
      <c r="F250" s="273" t="s">
        <v>559</v>
      </c>
      <c r="G250" s="274" t="s">
        <v>454</v>
      </c>
      <c r="H250" s="275">
        <v>10</v>
      </c>
      <c r="I250" s="276"/>
      <c r="J250" s="277">
        <f>ROUND(I250*H250,1)</f>
        <v>0</v>
      </c>
      <c r="K250" s="278"/>
      <c r="L250" s="279"/>
      <c r="M250" s="280" t="s">
        <v>1</v>
      </c>
      <c r="N250" s="281" t="s">
        <v>42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178</v>
      </c>
      <c r="AT250" s="231" t="s">
        <v>189</v>
      </c>
      <c r="AU250" s="231" t="s">
        <v>87</v>
      </c>
      <c r="AY250" s="17" t="s">
        <v>130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85</v>
      </c>
      <c r="BK250" s="232">
        <f>ROUND(I250*H250,1)</f>
        <v>0</v>
      </c>
      <c r="BL250" s="17" t="s">
        <v>136</v>
      </c>
      <c r="BM250" s="231" t="s">
        <v>560</v>
      </c>
    </row>
    <row r="251" s="2" customFormat="1" ht="16.5" customHeight="1">
      <c r="A251" s="38"/>
      <c r="B251" s="39"/>
      <c r="C251" s="271" t="s">
        <v>561</v>
      </c>
      <c r="D251" s="271" t="s">
        <v>189</v>
      </c>
      <c r="E251" s="272" t="s">
        <v>562</v>
      </c>
      <c r="F251" s="273" t="s">
        <v>563</v>
      </c>
      <c r="G251" s="274" t="s">
        <v>454</v>
      </c>
      <c r="H251" s="275">
        <v>10</v>
      </c>
      <c r="I251" s="276"/>
      <c r="J251" s="277">
        <f>ROUND(I251*H251,1)</f>
        <v>0</v>
      </c>
      <c r="K251" s="278"/>
      <c r="L251" s="279"/>
      <c r="M251" s="280" t="s">
        <v>1</v>
      </c>
      <c r="N251" s="281" t="s">
        <v>42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178</v>
      </c>
      <c r="AT251" s="231" t="s">
        <v>189</v>
      </c>
      <c r="AU251" s="231" t="s">
        <v>87</v>
      </c>
      <c r="AY251" s="17" t="s">
        <v>130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85</v>
      </c>
      <c r="BK251" s="232">
        <f>ROUND(I251*H251,1)</f>
        <v>0</v>
      </c>
      <c r="BL251" s="17" t="s">
        <v>136</v>
      </c>
      <c r="BM251" s="231" t="s">
        <v>564</v>
      </c>
    </row>
    <row r="252" s="2" customFormat="1" ht="21.75" customHeight="1">
      <c r="A252" s="38"/>
      <c r="B252" s="39"/>
      <c r="C252" s="271" t="s">
        <v>295</v>
      </c>
      <c r="D252" s="271" t="s">
        <v>189</v>
      </c>
      <c r="E252" s="272" t="s">
        <v>565</v>
      </c>
      <c r="F252" s="273" t="s">
        <v>566</v>
      </c>
      <c r="G252" s="274" t="s">
        <v>454</v>
      </c>
      <c r="H252" s="275">
        <v>30</v>
      </c>
      <c r="I252" s="276"/>
      <c r="J252" s="277">
        <f>ROUND(I252*H252,1)</f>
        <v>0</v>
      </c>
      <c r="K252" s="278"/>
      <c r="L252" s="279"/>
      <c r="M252" s="280" t="s">
        <v>1</v>
      </c>
      <c r="N252" s="281" t="s">
        <v>42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178</v>
      </c>
      <c r="AT252" s="231" t="s">
        <v>189</v>
      </c>
      <c r="AU252" s="231" t="s">
        <v>87</v>
      </c>
      <c r="AY252" s="17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85</v>
      </c>
      <c r="BK252" s="232">
        <f>ROUND(I252*H252,1)</f>
        <v>0</v>
      </c>
      <c r="BL252" s="17" t="s">
        <v>136</v>
      </c>
      <c r="BM252" s="231" t="s">
        <v>567</v>
      </c>
    </row>
    <row r="253" s="2" customFormat="1">
      <c r="A253" s="38"/>
      <c r="B253" s="39"/>
      <c r="C253" s="40"/>
      <c r="D253" s="233" t="s">
        <v>138</v>
      </c>
      <c r="E253" s="40"/>
      <c r="F253" s="234" t="s">
        <v>568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138</v>
      </c>
      <c r="AU253" s="17" t="s">
        <v>87</v>
      </c>
    </row>
    <row r="254" s="2" customFormat="1" ht="16.5" customHeight="1">
      <c r="A254" s="38"/>
      <c r="B254" s="39"/>
      <c r="C254" s="219" t="s">
        <v>569</v>
      </c>
      <c r="D254" s="219" t="s">
        <v>132</v>
      </c>
      <c r="E254" s="220" t="s">
        <v>570</v>
      </c>
      <c r="F254" s="221" t="s">
        <v>509</v>
      </c>
      <c r="G254" s="222" t="s">
        <v>135</v>
      </c>
      <c r="H254" s="223">
        <v>3</v>
      </c>
      <c r="I254" s="224"/>
      <c r="J254" s="225">
        <f>ROUND(I254*H254,1)</f>
        <v>0</v>
      </c>
      <c r="K254" s="226"/>
      <c r="L254" s="44"/>
      <c r="M254" s="227" t="s">
        <v>1</v>
      </c>
      <c r="N254" s="228" t="s">
        <v>42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136</v>
      </c>
      <c r="AT254" s="231" t="s">
        <v>132</v>
      </c>
      <c r="AU254" s="231" t="s">
        <v>87</v>
      </c>
      <c r="AY254" s="17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85</v>
      </c>
      <c r="BK254" s="232">
        <f>ROUND(I254*H254,1)</f>
        <v>0</v>
      </c>
      <c r="BL254" s="17" t="s">
        <v>136</v>
      </c>
      <c r="BM254" s="231" t="s">
        <v>571</v>
      </c>
    </row>
    <row r="255" s="2" customFormat="1">
      <c r="A255" s="38"/>
      <c r="B255" s="39"/>
      <c r="C255" s="40"/>
      <c r="D255" s="233" t="s">
        <v>138</v>
      </c>
      <c r="E255" s="40"/>
      <c r="F255" s="234" t="s">
        <v>511</v>
      </c>
      <c r="G255" s="40"/>
      <c r="H255" s="40"/>
      <c r="I255" s="235"/>
      <c r="J255" s="40"/>
      <c r="K255" s="40"/>
      <c r="L255" s="44"/>
      <c r="M255" s="236"/>
      <c r="N255" s="237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87</v>
      </c>
    </row>
    <row r="256" s="2" customFormat="1" ht="21.75" customHeight="1">
      <c r="A256" s="38"/>
      <c r="B256" s="39"/>
      <c r="C256" s="219" t="s">
        <v>572</v>
      </c>
      <c r="D256" s="219" t="s">
        <v>132</v>
      </c>
      <c r="E256" s="220" t="s">
        <v>518</v>
      </c>
      <c r="F256" s="221" t="s">
        <v>519</v>
      </c>
      <c r="G256" s="222" t="s">
        <v>135</v>
      </c>
      <c r="H256" s="223">
        <v>3</v>
      </c>
      <c r="I256" s="224"/>
      <c r="J256" s="225">
        <f>ROUND(I256*H256,1)</f>
        <v>0</v>
      </c>
      <c r="K256" s="226"/>
      <c r="L256" s="44"/>
      <c r="M256" s="227" t="s">
        <v>1</v>
      </c>
      <c r="N256" s="228" t="s">
        <v>42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136</v>
      </c>
      <c r="AT256" s="231" t="s">
        <v>132</v>
      </c>
      <c r="AU256" s="231" t="s">
        <v>87</v>
      </c>
      <c r="AY256" s="17" t="s">
        <v>130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85</v>
      </c>
      <c r="BK256" s="232">
        <f>ROUND(I256*H256,1)</f>
        <v>0</v>
      </c>
      <c r="BL256" s="17" t="s">
        <v>136</v>
      </c>
      <c r="BM256" s="231" t="s">
        <v>573</v>
      </c>
    </row>
    <row r="257" s="2" customFormat="1">
      <c r="A257" s="38"/>
      <c r="B257" s="39"/>
      <c r="C257" s="40"/>
      <c r="D257" s="233" t="s">
        <v>138</v>
      </c>
      <c r="E257" s="40"/>
      <c r="F257" s="234" t="s">
        <v>521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138</v>
      </c>
      <c r="AU257" s="17" t="s">
        <v>87</v>
      </c>
    </row>
    <row r="258" s="12" customFormat="1" ht="22.8" customHeight="1">
      <c r="A258" s="12"/>
      <c r="B258" s="203"/>
      <c r="C258" s="204"/>
      <c r="D258" s="205" t="s">
        <v>76</v>
      </c>
      <c r="E258" s="217" t="s">
        <v>237</v>
      </c>
      <c r="F258" s="217" t="s">
        <v>238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SUM(P259:P260)</f>
        <v>0</v>
      </c>
      <c r="Q258" s="211"/>
      <c r="R258" s="212">
        <f>SUM(R259:R260)</f>
        <v>0</v>
      </c>
      <c r="S258" s="211"/>
      <c r="T258" s="213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85</v>
      </c>
      <c r="AT258" s="215" t="s">
        <v>76</v>
      </c>
      <c r="AU258" s="215" t="s">
        <v>85</v>
      </c>
      <c r="AY258" s="214" t="s">
        <v>130</v>
      </c>
      <c r="BK258" s="216">
        <f>SUM(BK259:BK260)</f>
        <v>0</v>
      </c>
    </row>
    <row r="259" s="2" customFormat="1" ht="21.75" customHeight="1">
      <c r="A259" s="38"/>
      <c r="B259" s="39"/>
      <c r="C259" s="219" t="s">
        <v>574</v>
      </c>
      <c r="D259" s="219" t="s">
        <v>132</v>
      </c>
      <c r="E259" s="220" t="s">
        <v>575</v>
      </c>
      <c r="F259" s="221" t="s">
        <v>576</v>
      </c>
      <c r="G259" s="222" t="s">
        <v>242</v>
      </c>
      <c r="H259" s="223">
        <v>2.456</v>
      </c>
      <c r="I259" s="224"/>
      <c r="J259" s="225">
        <f>ROUND(I259*H259,1)</f>
        <v>0</v>
      </c>
      <c r="K259" s="226"/>
      <c r="L259" s="44"/>
      <c r="M259" s="227" t="s">
        <v>1</v>
      </c>
      <c r="N259" s="228" t="s">
        <v>42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136</v>
      </c>
      <c r="AT259" s="231" t="s">
        <v>132</v>
      </c>
      <c r="AU259" s="231" t="s">
        <v>87</v>
      </c>
      <c r="AY259" s="17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85</v>
      </c>
      <c r="BK259" s="232">
        <f>ROUND(I259*H259,1)</f>
        <v>0</v>
      </c>
      <c r="BL259" s="17" t="s">
        <v>136</v>
      </c>
      <c r="BM259" s="231" t="s">
        <v>577</v>
      </c>
    </row>
    <row r="260" s="2" customFormat="1">
      <c r="A260" s="38"/>
      <c r="B260" s="39"/>
      <c r="C260" s="40"/>
      <c r="D260" s="233" t="s">
        <v>138</v>
      </c>
      <c r="E260" s="40"/>
      <c r="F260" s="234" t="s">
        <v>578</v>
      </c>
      <c r="G260" s="40"/>
      <c r="H260" s="40"/>
      <c r="I260" s="235"/>
      <c r="J260" s="40"/>
      <c r="K260" s="40"/>
      <c r="L260" s="44"/>
      <c r="M260" s="282"/>
      <c r="N260" s="283"/>
      <c r="O260" s="284"/>
      <c r="P260" s="284"/>
      <c r="Q260" s="284"/>
      <c r="R260" s="284"/>
      <c r="S260" s="284"/>
      <c r="T260" s="2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87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PtXodr+E7WR5rwupllLCg+DxBfsjSzABLQKKMaH8L2PumD1LXRVE+v5o60KFEKQmwA2/fE07T65QG8yoRVLDug==" hashValue="et1XjxklUZqy8zgdKWRzUcq4y0ph2OG4yyJ7gsE4A+peH4KkZdSC4jANa2gkLQbUMoDWyYg68PbjJ+yQZUwiJA==" algorithmName="SHA-512" password="CC35"/>
  <autoFilter ref="C120:K2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103</v>
      </c>
      <c r="L4" s="20"/>
      <c r="M4" s="139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17</v>
      </c>
      <c r="L6" s="20"/>
    </row>
    <row r="7" s="1" customFormat="1" ht="26.25" customHeight="1">
      <c r="B7" s="20"/>
      <c r="E7" s="141" t="str">
        <f>'Rekapitulace stavby'!K6</f>
        <v>Morava, Uherský Ostroh – oprava LB nátrží ř. km 134,600 – 135,900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27. 4. 2021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ROUND((SUM(BE117:BE137)),  1)</f>
        <v>0</v>
      </c>
      <c r="G33" s="38"/>
      <c r="H33" s="38"/>
      <c r="I33" s="155">
        <v>0.20999999999999999</v>
      </c>
      <c r="J33" s="154">
        <f>ROUND(((SUM(BE117:BE137))*I33),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ROUND((SUM(BF117:BF137)),  1)</f>
        <v>0</v>
      </c>
      <c r="G34" s="38"/>
      <c r="H34" s="38"/>
      <c r="I34" s="155">
        <v>0.14999999999999999</v>
      </c>
      <c r="J34" s="154">
        <f>ROUND(((SUM(BF117:BF137))*I34),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ROUND((SUM(BG117:BG137)),  1)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ROUND((SUM(BH117:BH137)),  1)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ROUND((SUM(BI117:BI137)),  1)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Morava, Uherský Ostroh – oprava LB nátrží ř. km 134,600 – 135,900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Ostožské Předměstí</v>
      </c>
      <c r="G89" s="40"/>
      <c r="H89" s="40"/>
      <c r="I89" s="32" t="s">
        <v>23</v>
      </c>
      <c r="J89" s="79" t="str">
        <f>IF(J12="","",J12)</f>
        <v>27. 4. 2021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VZD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580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Morava, Uherský Ostroh – oprava LB nátrží ř. km 134,600 – 135,900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- VEDLEJŠÍ ROZPOČTOVÉ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>Ostožské Předměstí</v>
      </c>
      <c r="G111" s="40"/>
      <c r="H111" s="40"/>
      <c r="I111" s="32" t="s">
        <v>23</v>
      </c>
      <c r="J111" s="79" t="str">
        <f>IF(J12="","",J12)</f>
        <v>27. 4. 2021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25</v>
      </c>
      <c r="D113" s="40"/>
      <c r="E113" s="40"/>
      <c r="F113" s="27" t="str">
        <f>E15</f>
        <v>Povodí Moravy, s.p.</v>
      </c>
      <c r="G113" s="40"/>
      <c r="H113" s="40"/>
      <c r="I113" s="32" t="s">
        <v>31</v>
      </c>
      <c r="J113" s="36" t="str">
        <f>E21</f>
        <v>VZD INVEST,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34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116</v>
      </c>
      <c r="D116" s="194" t="s">
        <v>62</v>
      </c>
      <c r="E116" s="194" t="s">
        <v>58</v>
      </c>
      <c r="F116" s="194" t="s">
        <v>59</v>
      </c>
      <c r="G116" s="194" t="s">
        <v>117</v>
      </c>
      <c r="H116" s="194" t="s">
        <v>118</v>
      </c>
      <c r="I116" s="194" t="s">
        <v>119</v>
      </c>
      <c r="J116" s="195" t="s">
        <v>108</v>
      </c>
      <c r="K116" s="196" t="s">
        <v>120</v>
      </c>
      <c r="L116" s="197"/>
      <c r="M116" s="100" t="s">
        <v>1</v>
      </c>
      <c r="N116" s="101" t="s">
        <v>41</v>
      </c>
      <c r="O116" s="101" t="s">
        <v>121</v>
      </c>
      <c r="P116" s="101" t="s">
        <v>122</v>
      </c>
      <c r="Q116" s="101" t="s">
        <v>123</v>
      </c>
      <c r="R116" s="101" t="s">
        <v>124</v>
      </c>
      <c r="S116" s="101" t="s">
        <v>125</v>
      </c>
      <c r="T116" s="102" t="s">
        <v>126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127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110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100</v>
      </c>
      <c r="F118" s="206" t="s">
        <v>581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SUM(P119:P137)</f>
        <v>0</v>
      </c>
      <c r="Q118" s="211"/>
      <c r="R118" s="212">
        <f>SUM(R119:R137)</f>
        <v>0</v>
      </c>
      <c r="S118" s="211"/>
      <c r="T118" s="213">
        <f>SUM(T119:T137)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85</v>
      </c>
      <c r="AT118" s="215" t="s">
        <v>76</v>
      </c>
      <c r="AU118" s="215" t="s">
        <v>77</v>
      </c>
      <c r="AY118" s="214" t="s">
        <v>130</v>
      </c>
      <c r="BK118" s="216">
        <f>SUM(BK119:BK137)</f>
        <v>0</v>
      </c>
    </row>
    <row r="119" s="2" customFormat="1" ht="33" customHeight="1">
      <c r="A119" s="38"/>
      <c r="B119" s="39"/>
      <c r="C119" s="219" t="s">
        <v>85</v>
      </c>
      <c r="D119" s="219" t="s">
        <v>132</v>
      </c>
      <c r="E119" s="220" t="s">
        <v>582</v>
      </c>
      <c r="F119" s="221" t="s">
        <v>583</v>
      </c>
      <c r="G119" s="222" t="s">
        <v>584</v>
      </c>
      <c r="H119" s="223">
        <v>1</v>
      </c>
      <c r="I119" s="224"/>
      <c r="J119" s="225">
        <f>ROUND(I119*H119,1)</f>
        <v>0</v>
      </c>
      <c r="K119" s="226"/>
      <c r="L119" s="44"/>
      <c r="M119" s="227" t="s">
        <v>1</v>
      </c>
      <c r="N119" s="228" t="s">
        <v>42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136</v>
      </c>
      <c r="AT119" s="231" t="s">
        <v>132</v>
      </c>
      <c r="AU119" s="231" t="s">
        <v>85</v>
      </c>
      <c r="AY119" s="17" t="s">
        <v>130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85</v>
      </c>
      <c r="BK119" s="232">
        <f>ROUND(I119*H119,1)</f>
        <v>0</v>
      </c>
      <c r="BL119" s="17" t="s">
        <v>136</v>
      </c>
      <c r="BM119" s="231" t="s">
        <v>585</v>
      </c>
    </row>
    <row r="120" s="2" customFormat="1">
      <c r="A120" s="38"/>
      <c r="B120" s="39"/>
      <c r="C120" s="40"/>
      <c r="D120" s="233" t="s">
        <v>138</v>
      </c>
      <c r="E120" s="40"/>
      <c r="F120" s="234" t="s">
        <v>583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138</v>
      </c>
      <c r="AU120" s="17" t="s">
        <v>85</v>
      </c>
    </row>
    <row r="121" s="2" customFormat="1" ht="21.75" customHeight="1">
      <c r="A121" s="38"/>
      <c r="B121" s="39"/>
      <c r="C121" s="219" t="s">
        <v>87</v>
      </c>
      <c r="D121" s="219" t="s">
        <v>132</v>
      </c>
      <c r="E121" s="220" t="s">
        <v>586</v>
      </c>
      <c r="F121" s="221" t="s">
        <v>587</v>
      </c>
      <c r="G121" s="222" t="s">
        <v>208</v>
      </c>
      <c r="H121" s="223">
        <v>1</v>
      </c>
      <c r="I121" s="224"/>
      <c r="J121" s="225">
        <f>ROUND(I121*H121,1)</f>
        <v>0</v>
      </c>
      <c r="K121" s="226"/>
      <c r="L121" s="44"/>
      <c r="M121" s="227" t="s">
        <v>1</v>
      </c>
      <c r="N121" s="228" t="s">
        <v>42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136</v>
      </c>
      <c r="AT121" s="231" t="s">
        <v>132</v>
      </c>
      <c r="AU121" s="231" t="s">
        <v>85</v>
      </c>
      <c r="AY121" s="17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85</v>
      </c>
      <c r="BK121" s="232">
        <f>ROUND(I121*H121,1)</f>
        <v>0</v>
      </c>
      <c r="BL121" s="17" t="s">
        <v>136</v>
      </c>
      <c r="BM121" s="231" t="s">
        <v>588</v>
      </c>
    </row>
    <row r="122" s="2" customFormat="1">
      <c r="A122" s="38"/>
      <c r="B122" s="39"/>
      <c r="C122" s="40"/>
      <c r="D122" s="233" t="s">
        <v>138</v>
      </c>
      <c r="E122" s="40"/>
      <c r="F122" s="234" t="s">
        <v>589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138</v>
      </c>
      <c r="AU122" s="17" t="s">
        <v>85</v>
      </c>
    </row>
    <row r="123" s="2" customFormat="1" ht="21.75" customHeight="1">
      <c r="A123" s="38"/>
      <c r="B123" s="39"/>
      <c r="C123" s="219" t="s">
        <v>147</v>
      </c>
      <c r="D123" s="219" t="s">
        <v>132</v>
      </c>
      <c r="E123" s="220" t="s">
        <v>590</v>
      </c>
      <c r="F123" s="221" t="s">
        <v>591</v>
      </c>
      <c r="G123" s="222" t="s">
        <v>208</v>
      </c>
      <c r="H123" s="223">
        <v>1</v>
      </c>
      <c r="I123" s="224"/>
      <c r="J123" s="225">
        <f>ROUND(I123*H123,1)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136</v>
      </c>
      <c r="AT123" s="231" t="s">
        <v>132</v>
      </c>
      <c r="AU123" s="231" t="s">
        <v>85</v>
      </c>
      <c r="AY123" s="17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ROUND(I123*H123,1)</f>
        <v>0</v>
      </c>
      <c r="BL123" s="17" t="s">
        <v>136</v>
      </c>
      <c r="BM123" s="231" t="s">
        <v>592</v>
      </c>
    </row>
    <row r="124" s="2" customFormat="1" ht="21.75" customHeight="1">
      <c r="A124" s="38"/>
      <c r="B124" s="39"/>
      <c r="C124" s="219" t="s">
        <v>136</v>
      </c>
      <c r="D124" s="219" t="s">
        <v>132</v>
      </c>
      <c r="E124" s="220" t="s">
        <v>593</v>
      </c>
      <c r="F124" s="221" t="s">
        <v>594</v>
      </c>
      <c r="G124" s="222" t="s">
        <v>208</v>
      </c>
      <c r="H124" s="223">
        <v>1</v>
      </c>
      <c r="I124" s="224"/>
      <c r="J124" s="225">
        <f>ROUND(I124*H124,1)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136</v>
      </c>
      <c r="AT124" s="231" t="s">
        <v>132</v>
      </c>
      <c r="AU124" s="231" t="s">
        <v>85</v>
      </c>
      <c r="AY124" s="17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ROUND(I124*H124,1)</f>
        <v>0</v>
      </c>
      <c r="BL124" s="17" t="s">
        <v>136</v>
      </c>
      <c r="BM124" s="231" t="s">
        <v>595</v>
      </c>
    </row>
    <row r="125" s="2" customFormat="1" ht="21.75" customHeight="1">
      <c r="A125" s="38"/>
      <c r="B125" s="39"/>
      <c r="C125" s="219" t="s">
        <v>158</v>
      </c>
      <c r="D125" s="219" t="s">
        <v>132</v>
      </c>
      <c r="E125" s="220" t="s">
        <v>596</v>
      </c>
      <c r="F125" s="221" t="s">
        <v>597</v>
      </c>
      <c r="G125" s="222" t="s">
        <v>208</v>
      </c>
      <c r="H125" s="223">
        <v>1</v>
      </c>
      <c r="I125" s="224"/>
      <c r="J125" s="225">
        <f>ROUND(I125*H125,1)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85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ROUND(I125*H125,1)</f>
        <v>0</v>
      </c>
      <c r="BL125" s="17" t="s">
        <v>136</v>
      </c>
      <c r="BM125" s="231" t="s">
        <v>598</v>
      </c>
    </row>
    <row r="126" s="2" customFormat="1" ht="21.75" customHeight="1">
      <c r="A126" s="38"/>
      <c r="B126" s="39"/>
      <c r="C126" s="219" t="s">
        <v>165</v>
      </c>
      <c r="D126" s="219" t="s">
        <v>132</v>
      </c>
      <c r="E126" s="220" t="s">
        <v>599</v>
      </c>
      <c r="F126" s="221" t="s">
        <v>600</v>
      </c>
      <c r="G126" s="222" t="s">
        <v>208</v>
      </c>
      <c r="H126" s="223">
        <v>1</v>
      </c>
      <c r="I126" s="224"/>
      <c r="J126" s="225">
        <f>ROUND(I126*H126,1)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136</v>
      </c>
      <c r="AT126" s="231" t="s">
        <v>132</v>
      </c>
      <c r="AU126" s="231" t="s">
        <v>85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ROUND(I126*H126,1)</f>
        <v>0</v>
      </c>
      <c r="BL126" s="17" t="s">
        <v>136</v>
      </c>
      <c r="BM126" s="231" t="s">
        <v>601</v>
      </c>
    </row>
    <row r="127" s="2" customFormat="1" ht="16.5" customHeight="1">
      <c r="A127" s="38"/>
      <c r="B127" s="39"/>
      <c r="C127" s="219" t="s">
        <v>173</v>
      </c>
      <c r="D127" s="219" t="s">
        <v>132</v>
      </c>
      <c r="E127" s="220" t="s">
        <v>602</v>
      </c>
      <c r="F127" s="221" t="s">
        <v>603</v>
      </c>
      <c r="G127" s="222" t="s">
        <v>208</v>
      </c>
      <c r="H127" s="223">
        <v>1</v>
      </c>
      <c r="I127" s="224"/>
      <c r="J127" s="225">
        <f>ROUND(I127*H127,1)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136</v>
      </c>
      <c r="AT127" s="231" t="s">
        <v>132</v>
      </c>
      <c r="AU127" s="231" t="s">
        <v>85</v>
      </c>
      <c r="AY127" s="17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ROUND(I127*H127,1)</f>
        <v>0</v>
      </c>
      <c r="BL127" s="17" t="s">
        <v>136</v>
      </c>
      <c r="BM127" s="231" t="s">
        <v>604</v>
      </c>
    </row>
    <row r="128" s="2" customFormat="1" ht="21.75" customHeight="1">
      <c r="A128" s="38"/>
      <c r="B128" s="39"/>
      <c r="C128" s="219" t="s">
        <v>178</v>
      </c>
      <c r="D128" s="219" t="s">
        <v>132</v>
      </c>
      <c r="E128" s="220" t="s">
        <v>605</v>
      </c>
      <c r="F128" s="221" t="s">
        <v>606</v>
      </c>
      <c r="G128" s="222" t="s">
        <v>208</v>
      </c>
      <c r="H128" s="223">
        <v>1</v>
      </c>
      <c r="I128" s="224"/>
      <c r="J128" s="225">
        <f>ROUND(I128*H128,1)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136</v>
      </c>
      <c r="AT128" s="231" t="s">
        <v>132</v>
      </c>
      <c r="AU128" s="231" t="s">
        <v>85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ROUND(I128*H128,1)</f>
        <v>0</v>
      </c>
      <c r="BL128" s="17" t="s">
        <v>136</v>
      </c>
      <c r="BM128" s="231" t="s">
        <v>607</v>
      </c>
    </row>
    <row r="129" s="2" customFormat="1">
      <c r="A129" s="38"/>
      <c r="B129" s="39"/>
      <c r="C129" s="40"/>
      <c r="D129" s="233" t="s">
        <v>138</v>
      </c>
      <c r="E129" s="40"/>
      <c r="F129" s="234" t="s">
        <v>608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85</v>
      </c>
    </row>
    <row r="130" s="2" customFormat="1" ht="16.5" customHeight="1">
      <c r="A130" s="38"/>
      <c r="B130" s="39"/>
      <c r="C130" s="219" t="s">
        <v>183</v>
      </c>
      <c r="D130" s="219" t="s">
        <v>132</v>
      </c>
      <c r="E130" s="220" t="s">
        <v>609</v>
      </c>
      <c r="F130" s="221" t="s">
        <v>610</v>
      </c>
      <c r="G130" s="222" t="s">
        <v>208</v>
      </c>
      <c r="H130" s="223">
        <v>1</v>
      </c>
      <c r="I130" s="224"/>
      <c r="J130" s="225">
        <f>ROUND(I130*H130,1)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136</v>
      </c>
      <c r="AT130" s="231" t="s">
        <v>132</v>
      </c>
      <c r="AU130" s="231" t="s">
        <v>85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ROUND(I130*H130,1)</f>
        <v>0</v>
      </c>
      <c r="BL130" s="17" t="s">
        <v>136</v>
      </c>
      <c r="BM130" s="231" t="s">
        <v>611</v>
      </c>
    </row>
    <row r="131" s="2" customFormat="1" ht="16.5" customHeight="1">
      <c r="A131" s="38"/>
      <c r="B131" s="39"/>
      <c r="C131" s="219" t="s">
        <v>188</v>
      </c>
      <c r="D131" s="219" t="s">
        <v>132</v>
      </c>
      <c r="E131" s="220" t="s">
        <v>612</v>
      </c>
      <c r="F131" s="221" t="s">
        <v>613</v>
      </c>
      <c r="G131" s="222" t="s">
        <v>208</v>
      </c>
      <c r="H131" s="223">
        <v>1</v>
      </c>
      <c r="I131" s="224"/>
      <c r="J131" s="225">
        <f>ROUND(I131*H131,1)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136</v>
      </c>
      <c r="AT131" s="231" t="s">
        <v>132</v>
      </c>
      <c r="AU131" s="231" t="s">
        <v>85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ROUND(I131*H131,1)</f>
        <v>0</v>
      </c>
      <c r="BL131" s="17" t="s">
        <v>136</v>
      </c>
      <c r="BM131" s="231" t="s">
        <v>614</v>
      </c>
    </row>
    <row r="132" s="2" customFormat="1" ht="16.5" customHeight="1">
      <c r="A132" s="38"/>
      <c r="B132" s="39"/>
      <c r="C132" s="219" t="s">
        <v>195</v>
      </c>
      <c r="D132" s="219" t="s">
        <v>132</v>
      </c>
      <c r="E132" s="220" t="s">
        <v>615</v>
      </c>
      <c r="F132" s="221" t="s">
        <v>616</v>
      </c>
      <c r="G132" s="222" t="s">
        <v>208</v>
      </c>
      <c r="H132" s="223">
        <v>1</v>
      </c>
      <c r="I132" s="224"/>
      <c r="J132" s="225">
        <f>ROUND(I132*H132,1)</f>
        <v>0</v>
      </c>
      <c r="K132" s="226"/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136</v>
      </c>
      <c r="AT132" s="231" t="s">
        <v>132</v>
      </c>
      <c r="AU132" s="231" t="s">
        <v>85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85</v>
      </c>
      <c r="BK132" s="232">
        <f>ROUND(I132*H132,1)</f>
        <v>0</v>
      </c>
      <c r="BL132" s="17" t="s">
        <v>136</v>
      </c>
      <c r="BM132" s="231" t="s">
        <v>617</v>
      </c>
    </row>
    <row r="133" s="2" customFormat="1" ht="33" customHeight="1">
      <c r="A133" s="38"/>
      <c r="B133" s="39"/>
      <c r="C133" s="219" t="s">
        <v>205</v>
      </c>
      <c r="D133" s="219" t="s">
        <v>132</v>
      </c>
      <c r="E133" s="220" t="s">
        <v>618</v>
      </c>
      <c r="F133" s="221" t="s">
        <v>619</v>
      </c>
      <c r="G133" s="222" t="s">
        <v>208</v>
      </c>
      <c r="H133" s="223">
        <v>1</v>
      </c>
      <c r="I133" s="224"/>
      <c r="J133" s="225">
        <f>ROUND(I133*H133,1)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136</v>
      </c>
      <c r="AT133" s="231" t="s">
        <v>132</v>
      </c>
      <c r="AU133" s="231" t="s">
        <v>85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ROUND(I133*H133,1)</f>
        <v>0</v>
      </c>
      <c r="BL133" s="17" t="s">
        <v>136</v>
      </c>
      <c r="BM133" s="231" t="s">
        <v>620</v>
      </c>
    </row>
    <row r="134" s="2" customFormat="1" ht="21.75" customHeight="1">
      <c r="A134" s="38"/>
      <c r="B134" s="39"/>
      <c r="C134" s="219" t="s">
        <v>211</v>
      </c>
      <c r="D134" s="219" t="s">
        <v>132</v>
      </c>
      <c r="E134" s="220" t="s">
        <v>621</v>
      </c>
      <c r="F134" s="221" t="s">
        <v>622</v>
      </c>
      <c r="G134" s="222" t="s">
        <v>208</v>
      </c>
      <c r="H134" s="223">
        <v>1</v>
      </c>
      <c r="I134" s="224"/>
      <c r="J134" s="225">
        <f>ROUND(I134*H134,1)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136</v>
      </c>
      <c r="AT134" s="231" t="s">
        <v>132</v>
      </c>
      <c r="AU134" s="231" t="s">
        <v>85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ROUND(I134*H134,1)</f>
        <v>0</v>
      </c>
      <c r="BL134" s="17" t="s">
        <v>136</v>
      </c>
      <c r="BM134" s="231" t="s">
        <v>623</v>
      </c>
    </row>
    <row r="135" s="2" customFormat="1" ht="16.5" customHeight="1">
      <c r="A135" s="38"/>
      <c r="B135" s="39"/>
      <c r="C135" s="219" t="s">
        <v>217</v>
      </c>
      <c r="D135" s="219" t="s">
        <v>132</v>
      </c>
      <c r="E135" s="220" t="s">
        <v>624</v>
      </c>
      <c r="F135" s="221" t="s">
        <v>625</v>
      </c>
      <c r="G135" s="222" t="s">
        <v>208</v>
      </c>
      <c r="H135" s="223">
        <v>1</v>
      </c>
      <c r="I135" s="224"/>
      <c r="J135" s="225">
        <f>ROUND(I135*H135,1)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136</v>
      </c>
      <c r="AT135" s="231" t="s">
        <v>132</v>
      </c>
      <c r="AU135" s="231" t="s">
        <v>85</v>
      </c>
      <c r="AY135" s="17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ROUND(I135*H135,1)</f>
        <v>0</v>
      </c>
      <c r="BL135" s="17" t="s">
        <v>136</v>
      </c>
      <c r="BM135" s="231" t="s">
        <v>626</v>
      </c>
    </row>
    <row r="136" s="2" customFormat="1" ht="16.5" customHeight="1">
      <c r="A136" s="38"/>
      <c r="B136" s="39"/>
      <c r="C136" s="219" t="s">
        <v>9</v>
      </c>
      <c r="D136" s="219" t="s">
        <v>132</v>
      </c>
      <c r="E136" s="220" t="s">
        <v>627</v>
      </c>
      <c r="F136" s="221" t="s">
        <v>628</v>
      </c>
      <c r="G136" s="222" t="s">
        <v>208</v>
      </c>
      <c r="H136" s="223">
        <v>1</v>
      </c>
      <c r="I136" s="224"/>
      <c r="J136" s="225">
        <f>ROUND(I136*H136,1)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136</v>
      </c>
      <c r="AT136" s="231" t="s">
        <v>132</v>
      </c>
      <c r="AU136" s="231" t="s">
        <v>85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ROUND(I136*H136,1)</f>
        <v>0</v>
      </c>
      <c r="BL136" s="17" t="s">
        <v>136</v>
      </c>
      <c r="BM136" s="231" t="s">
        <v>629</v>
      </c>
    </row>
    <row r="137" s="2" customFormat="1" ht="16.5" customHeight="1">
      <c r="A137" s="38"/>
      <c r="B137" s="39"/>
      <c r="C137" s="219" t="s">
        <v>231</v>
      </c>
      <c r="D137" s="219" t="s">
        <v>132</v>
      </c>
      <c r="E137" s="220" t="s">
        <v>630</v>
      </c>
      <c r="F137" s="221" t="s">
        <v>631</v>
      </c>
      <c r="G137" s="222" t="s">
        <v>208</v>
      </c>
      <c r="H137" s="223">
        <v>1</v>
      </c>
      <c r="I137" s="224"/>
      <c r="J137" s="225">
        <f>ROUND(I137*H137,1)</f>
        <v>0</v>
      </c>
      <c r="K137" s="226"/>
      <c r="L137" s="44"/>
      <c r="M137" s="286" t="s">
        <v>1</v>
      </c>
      <c r="N137" s="287" t="s">
        <v>42</v>
      </c>
      <c r="O137" s="284"/>
      <c r="P137" s="288">
        <f>O137*H137</f>
        <v>0</v>
      </c>
      <c r="Q137" s="288">
        <v>0</v>
      </c>
      <c r="R137" s="288">
        <f>Q137*H137</f>
        <v>0</v>
      </c>
      <c r="S137" s="288">
        <v>0</v>
      </c>
      <c r="T137" s="28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136</v>
      </c>
      <c r="AT137" s="231" t="s">
        <v>132</v>
      </c>
      <c r="AU137" s="231" t="s">
        <v>85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ROUND(I137*H137,1)</f>
        <v>0</v>
      </c>
      <c r="BL137" s="17" t="s">
        <v>136</v>
      </c>
      <c r="BM137" s="231" t="s">
        <v>632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BjD3tKS1FiwoxpuJh+L3Rcygn8X/P1jdDwEvPt6bTh7mrt0VGL81TAhgYGP5vGILVgiVJwbaubDSUkmMlM0ONw==" hashValue="vdFJZVPS0GyUAZC0wEITDeFcRmRB6vvKSB5pGRy+JynkGFwT0aZ3i5xGfJWzH05e8eq5fo+4bWQlXV4d6jJ/FA==" algorithmName="SHA-512" password="CC35"/>
  <autoFilter ref="C116:K13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vzd9-PC\vzd9</dc:creator>
  <cp:lastModifiedBy>vzd9-PC\vzd9</cp:lastModifiedBy>
  <dcterms:created xsi:type="dcterms:W3CDTF">2021-06-23T11:17:02Z</dcterms:created>
  <dcterms:modified xsi:type="dcterms:W3CDTF">2021-06-23T11:17:14Z</dcterms:modified>
</cp:coreProperties>
</file>